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8" yWindow="1548" windowWidth="11160" windowHeight="7380" activeTab="1"/>
  </bookViews>
  <sheets>
    <sheet name="январь 2017 г." sheetId="1" r:id="rId1"/>
    <sheet name="декабрь 2017 г." sheetId="2" r:id="rId2"/>
  </sheets>
  <definedNames>
    <definedName name="_xlnm._FilterDatabase" localSheetId="1" hidden="1">'декабрь 2017 г.'!$A$6:$L$240</definedName>
    <definedName name="_xlnm._FilterDatabase" localSheetId="0" hidden="1">'январь 2017 г.'!$A$9:$M$201</definedName>
  </definedNames>
  <calcPr fullCalcOnLoad="1" refMode="R1C1"/>
</workbook>
</file>

<file path=xl/sharedStrings.xml><?xml version="1.0" encoding="utf-8"?>
<sst xmlns="http://schemas.openxmlformats.org/spreadsheetml/2006/main" count="2134" uniqueCount="304">
  <si>
    <t>Способ ГЗ</t>
  </si>
  <si>
    <t>Ед.изм.</t>
  </si>
  <si>
    <t>Место поставки</t>
  </si>
  <si>
    <t>ЦП</t>
  </si>
  <si>
    <t>г. Алматы</t>
  </si>
  <si>
    <t>туба</t>
  </si>
  <si>
    <t>Услуги доступа к сети Интернет</t>
  </si>
  <si>
    <t>г. Астана</t>
  </si>
  <si>
    <t>Техническое обслуживание систем видеонаблюдения здания</t>
  </si>
  <si>
    <t>К</t>
  </si>
  <si>
    <t>ИТОГО:</t>
  </si>
  <si>
    <t>Услуги телефонной связи</t>
  </si>
  <si>
    <t>ВСЕГО:</t>
  </si>
  <si>
    <t>пачка</t>
  </si>
  <si>
    <t>шт</t>
  </si>
  <si>
    <t>услуга</t>
  </si>
  <si>
    <t>Техобслуживание центральных кондиционеров и  холодильных машин</t>
  </si>
  <si>
    <t>работа</t>
  </si>
  <si>
    <t>упак.</t>
  </si>
  <si>
    <t>Авторучка (черная, синяя, зеленая,красная)</t>
  </si>
  <si>
    <t>Авторучка (черная, синяя)</t>
  </si>
  <si>
    <t>Карандаш с резинкой</t>
  </si>
  <si>
    <t>Ежедневник</t>
  </si>
  <si>
    <t>Зажимы 19,25,32,41 мм</t>
  </si>
  <si>
    <t>Скрепки 28 мм</t>
  </si>
  <si>
    <t>упак</t>
  </si>
  <si>
    <t>пач</t>
  </si>
  <si>
    <t>Календарь перекидной</t>
  </si>
  <si>
    <t>бобина</t>
  </si>
  <si>
    <t>Папка с файлами</t>
  </si>
  <si>
    <t>Скоросшиватель бумажный</t>
  </si>
  <si>
    <t>Скоросшиватель пластиковый</t>
  </si>
  <si>
    <t>Точилка</t>
  </si>
  <si>
    <t>Штрих (набор)</t>
  </si>
  <si>
    <t>Подписка на газеты и журналы</t>
  </si>
  <si>
    <t>Бумага туалетная</t>
  </si>
  <si>
    <t>Салфетки в коробке</t>
  </si>
  <si>
    <t>Мыло хозяйственное</t>
  </si>
  <si>
    <t xml:space="preserve">Мыло туалетное </t>
  </si>
  <si>
    <t>Освежитель воздуха</t>
  </si>
  <si>
    <t>Порошок стиральный  с хлором</t>
  </si>
  <si>
    <t>Гвозди жидкие</t>
  </si>
  <si>
    <t>Комплект сливного и наполнительного механизма для унитаза</t>
  </si>
  <si>
    <t>Сифон для мойки</t>
  </si>
  <si>
    <t>Смеситель для мойки</t>
  </si>
  <si>
    <t>Шланг соединительный (для унитаза и для смесителя)</t>
  </si>
  <si>
    <t>бут</t>
  </si>
  <si>
    <t>кус</t>
  </si>
  <si>
    <t>Растворитель № 646</t>
  </si>
  <si>
    <t>Супер-клей</t>
  </si>
  <si>
    <t>Уайт-спирит</t>
  </si>
  <si>
    <t>Марля</t>
  </si>
  <si>
    <t>Механизм для замка, сердцевина, цилиндр</t>
  </si>
  <si>
    <t>Перчатки х/б хозяйственные</t>
  </si>
  <si>
    <t>Чистящее средство для сантехнических изделий</t>
  </si>
  <si>
    <t>Электролампа ДРЛ 250</t>
  </si>
  <si>
    <t>м</t>
  </si>
  <si>
    <t>пар</t>
  </si>
  <si>
    <t>ГУ Архив Президента Республики Казахстан</t>
  </si>
  <si>
    <t>(наименование заказчика)</t>
  </si>
  <si>
    <t>Аккумуляторная батарея гелевая ТР 12-7 12В</t>
  </si>
  <si>
    <t>Авторучка на подставке (черная, синяя)</t>
  </si>
  <si>
    <t>Клей канцелярский</t>
  </si>
  <si>
    <t>Гвозди декоративные</t>
  </si>
  <si>
    <t>апрель</t>
  </si>
  <si>
    <t>Цена за единицу, тенге</t>
  </si>
  <si>
    <t>Сумма, утвержденная  для закупки, тенге</t>
  </si>
  <si>
    <t>Количество, объём</t>
  </si>
  <si>
    <t>Наименование товаров, работ и услуг</t>
  </si>
  <si>
    <t>№№ п/п</t>
  </si>
  <si>
    <t>Планируемый срок осуществления госзакупок (месяц)</t>
  </si>
  <si>
    <t>Изолента ПХВ</t>
  </si>
  <si>
    <t>Кран букса (стаканчик, д=40мм)</t>
  </si>
  <si>
    <t>Мыло жидкое</t>
  </si>
  <si>
    <t>Полотно ножовочное</t>
  </si>
  <si>
    <t>Рукавицы рабочие</t>
  </si>
  <si>
    <t>Салфетки в мягкой упаковке</t>
  </si>
  <si>
    <t>Чистящее средство для стекол (запаска)</t>
  </si>
  <si>
    <t>январь</t>
  </si>
  <si>
    <t>март</t>
  </si>
  <si>
    <t>июль</t>
  </si>
  <si>
    <t>май</t>
  </si>
  <si>
    <t>Срок поставки товара, выполнения работ, оказания услуг (календ. дни)</t>
  </si>
  <si>
    <t>Техническое обслуживание бумагорезальной машины</t>
  </si>
  <si>
    <t>Техническое обслуживание Сomputer Оutput Мicrofilming (СОМ)-системы</t>
  </si>
  <si>
    <t>Техобслуживание и плановый  ремонт лифта</t>
  </si>
  <si>
    <t>Услуги по предоставлению транспортных средств</t>
  </si>
  <si>
    <t>ПД</t>
  </si>
  <si>
    <t>Сумма без НДС</t>
  </si>
  <si>
    <t>Бумага для заметок в пластик.боксе (9х9х9)</t>
  </si>
  <si>
    <t>Бумага для заметок, индексы ,Stick</t>
  </si>
  <si>
    <t>Ластик (резинка стирательная)</t>
  </si>
  <si>
    <t>Маркер текстовой (6 цветов)</t>
  </si>
  <si>
    <t>Папка для бумаг с завязками</t>
  </si>
  <si>
    <t>Скотч (лента клейкая 15х33)</t>
  </si>
  <si>
    <t>Скотч (лента клейкая 48х66)</t>
  </si>
  <si>
    <t>Вентиль угловой Д=15</t>
  </si>
  <si>
    <t>Порошок стиральный  для уборки архивохранилищ</t>
  </si>
  <si>
    <t>Шило для прошивки документов</t>
  </si>
  <si>
    <t>Фильтр сетевой с выключателем (5-6 розеток)</t>
  </si>
  <si>
    <t>Электролампа накаливания зеркальная R80, R63 Е27 40-100W</t>
  </si>
  <si>
    <t>Электролампа люминисцентная ЛБ L18 W/640</t>
  </si>
  <si>
    <t>Электролампа энергосберегающая 18W Е27</t>
  </si>
  <si>
    <t>лист</t>
  </si>
  <si>
    <t>шт.</t>
  </si>
  <si>
    <t>Вывоз мусора</t>
  </si>
  <si>
    <t>Дератизационные и дезинсекционные работы</t>
  </si>
  <si>
    <t>Госповерка и ремонт приборов давления и температуры (18 шт.)</t>
  </si>
  <si>
    <t>Техобслуживание приборов учета расхода тепла и горячей воды (техосмотр, переключение)</t>
  </si>
  <si>
    <t>Сопровождение программы "Кадры"</t>
  </si>
  <si>
    <t>Сопровождение и системно-техническое обслуживание СЭАГО (в т.ч. обновление лицензионного программного обеспечения)</t>
  </si>
  <si>
    <t>Бумага "Multicopy" плотность 160, А3, для карточек</t>
  </si>
  <si>
    <t>Бумага чертежная (калька) пл.80-90г/м2 (70х100, 84х62)</t>
  </si>
  <si>
    <t>Кисть для клея</t>
  </si>
  <si>
    <t>Ножницы</t>
  </si>
  <si>
    <t>Папка-регистратор</t>
  </si>
  <si>
    <t xml:space="preserve">Папка с зажимом для наблюдательных дел (с кармашком внутри) </t>
  </si>
  <si>
    <t>Пленка для ламинирования</t>
  </si>
  <si>
    <t>Скобы к степлеру № 10</t>
  </si>
  <si>
    <t>Скобы к степлеру № 24/6</t>
  </si>
  <si>
    <t>Степлер № 10</t>
  </si>
  <si>
    <t>Степлер № 24/6</t>
  </si>
  <si>
    <t>Тетрадь 12л. в клетку</t>
  </si>
  <si>
    <t>Тетрадь общая (ф.А-4), в клетку</t>
  </si>
  <si>
    <t>Тетрадь общая (ф.А-5) 96 л. в клетку</t>
  </si>
  <si>
    <t>Файлы (упак. 100 шт)</t>
  </si>
  <si>
    <t>изд</t>
  </si>
  <si>
    <t>Диск отрезной д-230</t>
  </si>
  <si>
    <t>Замок навесной</t>
  </si>
  <si>
    <t>Иглы для прошивки документов</t>
  </si>
  <si>
    <t>Клей ПВА</t>
  </si>
  <si>
    <t>банка</t>
  </si>
  <si>
    <t>Круг абразивный 32/250, 32/150</t>
  </si>
  <si>
    <t>Перчатки белые х/б офицерские</t>
  </si>
  <si>
    <t>Резинка бельевая (для закрытия вентиляционных решеток в архивохранилищах)</t>
  </si>
  <si>
    <t>Формалин</t>
  </si>
  <si>
    <t>литр</t>
  </si>
  <si>
    <t>Хомуты для стяжки D20,D30,D40</t>
  </si>
  <si>
    <t>Швабра для уборки помещений</t>
  </si>
  <si>
    <t>Щетка для унитаза</t>
  </si>
  <si>
    <t>Электролампа галогенная JCDR 220-230V 50W, Д=35, 51 (для стенда)</t>
  </si>
  <si>
    <t>Бумага А-4, пл. 80г/м2 (1пач=2,5кг)</t>
  </si>
  <si>
    <t>Бумага А-3, пл. 80г/м2 (1 пач.=5кг)</t>
  </si>
  <si>
    <t>Фильтры тонкой очистки  для центральных кондиционеров</t>
  </si>
  <si>
    <t>Фильтры  грубой  очистки  для центральных кондиционеров</t>
  </si>
  <si>
    <t>Подготовка, переподготовка и повышение квалификации административных госслужащих (2 чел.)</t>
  </si>
  <si>
    <t>Техническое обслуживание пожарно охранной сигнализации административного корпуса и архивохранилищ</t>
  </si>
  <si>
    <t>июнь</t>
  </si>
  <si>
    <t>октябрь</t>
  </si>
  <si>
    <t>Текущий ремонт  в здании Архива</t>
  </si>
  <si>
    <t xml:space="preserve">Техническое обслуживание цветного МФУ Lanier 328с </t>
  </si>
  <si>
    <t>Техническое обслуживание сетевых принтеров (коридорная печать) и полиграфического комплекса</t>
  </si>
  <si>
    <t>Информационно-технологическое сопровождение (ИТС) программы 1С Бухгалтерия (подписка)</t>
  </si>
  <si>
    <t xml:space="preserve">Антивирусная программа </t>
  </si>
  <si>
    <t xml:space="preserve">Утилизация ртутьсодержащих ламп </t>
  </si>
  <si>
    <t>лиц</t>
  </si>
  <si>
    <t>г.Алматы</t>
  </si>
  <si>
    <t>Энергоснабжение электрической энергией</t>
  </si>
  <si>
    <t>Потребление тепловой энергии (отопление, вентиляция, горячая и химвода)</t>
  </si>
  <si>
    <t>Водоснабжение</t>
  </si>
  <si>
    <t>Отведение сточных вод</t>
  </si>
  <si>
    <t>г.Астана</t>
  </si>
  <si>
    <t>Услуги почтовой связи</t>
  </si>
  <si>
    <t>Услуги фельдъегерской связи</t>
  </si>
  <si>
    <t>Услуги кабельного ТВ</t>
  </si>
  <si>
    <t xml:space="preserve">Услуги по предоставлению транспортных средств </t>
  </si>
  <si>
    <t>компл</t>
  </si>
  <si>
    <t>рул</t>
  </si>
  <si>
    <t>кор</t>
  </si>
  <si>
    <t>путем прямого заключения договора</t>
  </si>
  <si>
    <t>Товары, работы, услуги, приобретение которых осуществляется из одного источника</t>
  </si>
  <si>
    <t>оиппз</t>
  </si>
  <si>
    <t xml:space="preserve">Изготовление баннеров для проведения выставок </t>
  </si>
  <si>
    <t>Техническое обслуживание компьютерной техники (70 шт.)</t>
  </si>
  <si>
    <t>Банковские  услуги (0,3%)</t>
  </si>
  <si>
    <t>Бумага матовая 430х350, 160 гр</t>
  </si>
  <si>
    <t>Бумага матовая 430х350, 200 гр</t>
  </si>
  <si>
    <t>Бумага матовая 430х350, 250 гр</t>
  </si>
  <si>
    <t>Бумага глянец 64х92, 115 гр</t>
  </si>
  <si>
    <t>Бумага глянец 32х45, 200 гр</t>
  </si>
  <si>
    <t xml:space="preserve">Бумага "Крафт" (1020х840) </t>
  </si>
  <si>
    <t>Выключатель двойной</t>
  </si>
  <si>
    <t>Выключатель одинарный</t>
  </si>
  <si>
    <t>Задвижка чугунная ДУ 100 с выдвижным шпинделем</t>
  </si>
  <si>
    <t>Заправка картриджей лазерных принтеров (40 шт.)</t>
  </si>
  <si>
    <t>кор.</t>
  </si>
  <si>
    <t>Дозаторы для мыла в туалетную комнату</t>
  </si>
  <si>
    <t>План государственных закупок товаров, работ, услуг на 2017 год</t>
  </si>
  <si>
    <t>Утверждено Приказом № ___-П от __.12.2016 г.</t>
  </si>
  <si>
    <t>Информационно-вычислит. услуги (сопровождение программы 1С)</t>
  </si>
  <si>
    <t>февраль</t>
  </si>
  <si>
    <t>Изготовление фирменных бланков (письма, приказы, протоколы) (4000 шт.)</t>
  </si>
  <si>
    <t>Изготовление служебных удостоверений (50 шт.)</t>
  </si>
  <si>
    <t>Изготовление папок с клапанами (22х31) с трафаретом (700 шт.)</t>
  </si>
  <si>
    <t>Изготовление обложек с трафаретом (3000 шт.)</t>
  </si>
  <si>
    <t>Изготовление конвертов с трафаретом из бумаги "крафт" (А4, А5, 27х22) (100 шт.)</t>
  </si>
  <si>
    <t>Диски лазерные DVD (в пластиковых футлярах)</t>
  </si>
  <si>
    <t>Диски лазерные CD-R (в пластиковых футлярах)</t>
  </si>
  <si>
    <t>Линейка пластиковая 30 см</t>
  </si>
  <si>
    <t>Набор настольный для руководителя</t>
  </si>
  <si>
    <t>Наборы настольные пластиковые на 12 предметов</t>
  </si>
  <si>
    <t>Нитки х/б для подшивки дел (1 кг)</t>
  </si>
  <si>
    <t>Отбеливатель порошковый 200 гр.</t>
  </si>
  <si>
    <t>Обучающий семинар для административных госслужащих (3 чел.)</t>
  </si>
  <si>
    <t>сентябрь</t>
  </si>
  <si>
    <t>Пакеты для мусора на 120 л. (упак. - 10 шт)</t>
  </si>
  <si>
    <t>Пакеты полиэтиленовые на 60 л. (упак. - 10 шт)</t>
  </si>
  <si>
    <t>Обложка для переплета А4 пластиковые, картонные (упак. - 100 шт)</t>
  </si>
  <si>
    <t>Пластилин восковый 12 шт.</t>
  </si>
  <si>
    <t>Пружины переплетные (гребешки) 8, 16, 22, 28 мм (по 100 шт)</t>
  </si>
  <si>
    <t>Перчатки резиновые латекс</t>
  </si>
  <si>
    <t>Перезарядки и текущий ремонт огнетушителей</t>
  </si>
  <si>
    <t>Подготовка системы отопления к отопительному сезону с получением акта готовности</t>
  </si>
  <si>
    <t>август</t>
  </si>
  <si>
    <t>Салфетки из микрофибры для уборки помещения</t>
  </si>
  <si>
    <t>Скобы к электрическому степлеру 66/6</t>
  </si>
  <si>
    <t>Стартеры 4-22,4-65</t>
  </si>
  <si>
    <t>Техобслуживание обоудования системы "Электронная проходная"</t>
  </si>
  <si>
    <t>Техническое обслуживание охранно-тревожной сигнализации</t>
  </si>
  <si>
    <t>Услуги телефонной связи (г. Астана)</t>
  </si>
  <si>
    <t>Увлажнитель для пальцев, канцелярский</t>
  </si>
  <si>
    <t>Картридж для цветного принтера НР Color Laser Jet CP 1215 (цвет черный)</t>
  </si>
  <si>
    <t>Картридж для лазерных принтеров SAMSUNG ML-1640, hp LaserJet Р1102, XEROX Phaser 3010</t>
  </si>
  <si>
    <t>Flash-drive 4 Гб</t>
  </si>
  <si>
    <t>Flash-drive 8-16 Гб</t>
  </si>
  <si>
    <t>Чистящее средство для канализационных труб (жидкое)</t>
  </si>
  <si>
    <t>Чистящее средство для канализационных труб (порошок)</t>
  </si>
  <si>
    <t>Чистящее средство для стекол с пульверизатором</t>
  </si>
  <si>
    <t>Чистящее средство универсальное жидкое (500 мл)</t>
  </si>
  <si>
    <t>Штемпельная краска</t>
  </si>
  <si>
    <t>Полироль для мебели</t>
  </si>
  <si>
    <t>специфика</t>
  </si>
  <si>
    <t>ноябрь</t>
  </si>
  <si>
    <t>Техническое обслуживание кондиционеров сплит-систем</t>
  </si>
  <si>
    <t>Пленка, химикаты и пр. расходные материалы для СОМ-системы</t>
  </si>
  <si>
    <t>План государственных закупок товаров, работ, услуг на 29 декабря 2017 года</t>
  </si>
  <si>
    <t>Пленка химикаты и пр.расходные материалы для СОМ-системы</t>
  </si>
  <si>
    <t xml:space="preserve">База для микрофонов </t>
  </si>
  <si>
    <t>Блокнот А5 (80 листов)</t>
  </si>
  <si>
    <t>Блокнот А5 (60 листов)</t>
  </si>
  <si>
    <t>Валик</t>
  </si>
  <si>
    <t>Вентиль (д=20 мм)</t>
  </si>
  <si>
    <t>Вентиль (д=15 мм)</t>
  </si>
  <si>
    <t>Газонная трава, спорт</t>
  </si>
  <si>
    <t>Галогенная лампа, 1000W</t>
  </si>
  <si>
    <t>Ежедневник датированный А4</t>
  </si>
  <si>
    <t>Ежедневник датированный А5</t>
  </si>
  <si>
    <t>Ежедневник недатированный А5</t>
  </si>
  <si>
    <t>Изготовление вывески для входной группы с наименованием учреждения</t>
  </si>
  <si>
    <t>Изготовление журнала</t>
  </si>
  <si>
    <t>Изготовление знаков эвакуации</t>
  </si>
  <si>
    <t>Изготовление и монтаж штор в большой зал</t>
  </si>
  <si>
    <t>Изготовление металлического шкафа</t>
  </si>
  <si>
    <t>Изготовление служебных удостоверений (50 шт)</t>
  </si>
  <si>
    <t>Изготовление стенда</t>
  </si>
  <si>
    <t>Календарь перекидной на спирали</t>
  </si>
  <si>
    <t>Календарь квартальный</t>
  </si>
  <si>
    <t>Кисточка, ширина 30 мм</t>
  </si>
  <si>
    <t>Кисточка, ширина 70 мм</t>
  </si>
  <si>
    <t>Коврик диэлектрический 750х750</t>
  </si>
  <si>
    <t>Краска белая</t>
  </si>
  <si>
    <t>Краска коричневая</t>
  </si>
  <si>
    <t>Краска по металлу, золотистого цвета</t>
  </si>
  <si>
    <t>Краска по металлу, черного цвета</t>
  </si>
  <si>
    <t>Леска для триммера, 2,4мм</t>
  </si>
  <si>
    <t>Малярные работы (покраска фронтона входной группы)</t>
  </si>
  <si>
    <t>Мешковина для мусора</t>
  </si>
  <si>
    <t>Микрофон</t>
  </si>
  <si>
    <t>Нож строительный</t>
  </si>
  <si>
    <t>Ножницы для резки картона</t>
  </si>
  <si>
    <t xml:space="preserve">Обучение сотрудников Архива по пожарно-техническому минимуму </t>
  </si>
  <si>
    <t>Перчатки диэлектрические</t>
  </si>
  <si>
    <t>Пластиковые карты, em-marine</t>
  </si>
  <si>
    <t>Плоскогубцы (тонкогубцы)</t>
  </si>
  <si>
    <t>Порошок для мытья пола</t>
  </si>
  <si>
    <t>Порошок для стирки</t>
  </si>
  <si>
    <t>Представительские расходы</t>
  </si>
  <si>
    <t>Проведение обучающего семинара для административных госслужащих</t>
  </si>
  <si>
    <t xml:space="preserve">Профилактические испытания электрооборудования </t>
  </si>
  <si>
    <t>Радиатор чугунный</t>
  </si>
  <si>
    <t>Ручной металлоискатель</t>
  </si>
  <si>
    <t>Стаканы под колонки</t>
  </si>
  <si>
    <t>Текущий ремонт выставочных стендов</t>
  </si>
  <si>
    <t>Текущий ремонт микрофонов</t>
  </si>
  <si>
    <t>Техобслуживание оборудования системы "Электронная проходная" и Мини-АТС</t>
  </si>
  <si>
    <t>Топосъемка территории Архива</t>
  </si>
  <si>
    <t>Удобрение, зеленая игла</t>
  </si>
  <si>
    <t>Услуги по корректировке (редактированию), экспорту и прикреплению электорнных описей</t>
  </si>
  <si>
    <t>Услуги по монтажу и демонтажу контрольной панели Гранит</t>
  </si>
  <si>
    <t>Услуги по оцифровке документов</t>
  </si>
  <si>
    <t>Фигура светодиодная "Снежинка"</t>
  </si>
  <si>
    <t>Фильтр осушитель (чиллер) для центрального кондиционера</t>
  </si>
  <si>
    <t>Фреон R407 для центрального кондиционера</t>
  </si>
  <si>
    <t>Футорка (правая, левая)</t>
  </si>
  <si>
    <t>Хомуты для стяжки D15,D20,D30</t>
  </si>
  <si>
    <t>Чернила для паркера</t>
  </si>
  <si>
    <t>Штанга оперативная изолирующая ШО-1</t>
  </si>
  <si>
    <t>Щетка из натуральной щетины</t>
  </si>
  <si>
    <t xml:space="preserve">Заместитель директора -Уполномоченный по государственным закупкам                                                                                                    </t>
  </si>
  <si>
    <t>Д. Суйнишев</t>
  </si>
  <si>
    <t>Заправка картриджей лазерных принтеров</t>
  </si>
  <si>
    <t>Исполнитель: А. Сыдыкова</t>
  </si>
  <si>
    <t>Пакеты полиэтиленовые на 60 л. (упак. 10 шт)</t>
  </si>
  <si>
    <t>Пакеты для мусора на 120 л. (упак. 10 шт)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</si>
</sst>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0.0000"/>
    <numFmt numFmtId="174" formatCode="_-* #,##0.0_р_._-;\-* #,##0.0_р_._-;_-* &quot;-&quot;_р_._-;_-@_-"/>
    <numFmt numFmtId="175" formatCode="_-* #,##0.00_р_._-;\-* #,##0.00_р_._-;_-* &quot;-&quot;_р_._-;_-@_-"/>
    <numFmt numFmtId="176" formatCode="0.00000"/>
    <numFmt numFmtId="177" formatCode="0.000000"/>
  </numFmts>
  <fonts count="7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i/>
      <sz val="8"/>
      <name val="Arial Cyr"/>
      <family val="0"/>
    </font>
    <font>
      <b/>
      <u val="single"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7"/>
      <name val="Arial"/>
      <family val="2"/>
    </font>
    <font>
      <b/>
      <u val="single"/>
      <sz val="7"/>
      <name val="Arial Cyr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sz val="10"/>
      <color indexed="17"/>
      <name val="Arial Cyr"/>
      <family val="0"/>
    </font>
    <font>
      <sz val="8"/>
      <color indexed="17"/>
      <name val="Arial Cyr"/>
      <family val="0"/>
    </font>
    <font>
      <sz val="8"/>
      <color indexed="17"/>
      <name val="Arial"/>
      <family val="2"/>
    </font>
    <font>
      <sz val="8"/>
      <color indexed="10"/>
      <name val="Arial Cyr"/>
      <family val="0"/>
    </font>
    <font>
      <sz val="8"/>
      <color indexed="10"/>
      <name val="Arial"/>
      <family val="2"/>
    </font>
    <font>
      <sz val="8"/>
      <color indexed="40"/>
      <name val="Arial Cyr"/>
      <family val="0"/>
    </font>
    <font>
      <sz val="10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  <font>
      <sz val="10"/>
      <color rgb="FF00B050"/>
      <name val="Arial Cyr"/>
      <family val="0"/>
    </font>
    <font>
      <sz val="8"/>
      <color rgb="FF00B050"/>
      <name val="Arial Cyr"/>
      <family val="0"/>
    </font>
    <font>
      <sz val="8"/>
      <color rgb="FF00B050"/>
      <name val="Arial"/>
      <family val="2"/>
    </font>
    <font>
      <sz val="8"/>
      <color rgb="FFFF0000"/>
      <name val="Arial Cyr"/>
      <family val="0"/>
    </font>
    <font>
      <sz val="8"/>
      <color rgb="FFFF0000"/>
      <name val="Arial"/>
      <family val="2"/>
    </font>
    <font>
      <sz val="8"/>
      <color rgb="FF00B0F0"/>
      <name val="Arial Cyr"/>
      <family val="0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9" fillId="0" borderId="0" xfId="53" applyNumberFormat="1" applyFont="1" applyFill="1" applyBorder="1" applyAlignment="1" applyProtection="1">
      <alignment vertical="center" wrapText="1"/>
      <protection locked="0"/>
    </xf>
    <xf numFmtId="0" fontId="9" fillId="0" borderId="0" xfId="53" applyFont="1" applyFill="1" applyBorder="1" applyAlignment="1" applyProtection="1">
      <alignment vertical="center" wrapText="1"/>
      <protection locked="0"/>
    </xf>
    <xf numFmtId="1" fontId="9" fillId="0" borderId="0" xfId="53" applyNumberFormat="1" applyFont="1" applyFill="1" applyBorder="1" applyAlignment="1" applyProtection="1">
      <alignment vertical="center" wrapText="1"/>
      <protection locked="0"/>
    </xf>
    <xf numFmtId="4" fontId="9" fillId="0" borderId="0" xfId="53" applyNumberFormat="1" applyFont="1" applyFill="1" applyBorder="1" applyAlignment="1" applyProtection="1">
      <alignment vertical="center" wrapText="1"/>
      <protection hidden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0" fillId="0" borderId="0" xfId="0" applyFont="1" applyFill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0" fillId="0" borderId="0" xfId="0" applyFont="1" applyBorder="1" applyAlignment="1">
      <alignment horizontal="center" vertical="center" wrapText="1"/>
    </xf>
    <xf numFmtId="49" fontId="72" fillId="0" borderId="0" xfId="53" applyNumberFormat="1" applyFont="1" applyFill="1" applyBorder="1" applyAlignment="1" applyProtection="1">
      <alignment vertical="center" wrapText="1"/>
      <protection locked="0"/>
    </xf>
    <xf numFmtId="0" fontId="72" fillId="0" borderId="0" xfId="53" applyFont="1" applyFill="1" applyBorder="1" applyAlignment="1" applyProtection="1">
      <alignment vertical="center" wrapText="1"/>
      <protection locked="0"/>
    </xf>
    <xf numFmtId="1" fontId="72" fillId="0" borderId="0" xfId="53" applyNumberFormat="1" applyFont="1" applyFill="1" applyBorder="1" applyAlignment="1" applyProtection="1">
      <alignment vertical="center" wrapText="1"/>
      <protection locked="0"/>
    </xf>
    <xf numFmtId="4" fontId="72" fillId="0" borderId="0" xfId="53" applyNumberFormat="1" applyFont="1" applyFill="1" applyBorder="1" applyAlignment="1" applyProtection="1">
      <alignment vertical="center" wrapText="1"/>
      <protection hidden="1"/>
    </xf>
    <xf numFmtId="0" fontId="70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70" fillId="0" borderId="0" xfId="0" applyFont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70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Alignment="1">
      <alignment wrapText="1"/>
    </xf>
    <xf numFmtId="0" fontId="14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7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justify" wrapText="1"/>
    </xf>
    <xf numFmtId="3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/>
    </xf>
    <xf numFmtId="0" fontId="75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3" fontId="13" fillId="0" borderId="11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right" vertical="center"/>
    </xf>
    <xf numFmtId="167" fontId="1" fillId="0" borderId="10" xfId="0" applyNumberFormat="1" applyFont="1" applyFill="1" applyBorder="1" applyAlignment="1">
      <alignment vertical="center"/>
    </xf>
    <xf numFmtId="167" fontId="13" fillId="0" borderId="10" xfId="0" applyNumberFormat="1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horizontal="right" vertical="center"/>
    </xf>
    <xf numFmtId="167" fontId="13" fillId="0" borderId="1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33" borderId="0" xfId="0" applyNumberFormat="1" applyFont="1" applyFill="1" applyAlignment="1">
      <alignment horizontal="right" vertical="center"/>
    </xf>
    <xf numFmtId="0" fontId="2" fillId="33" borderId="10" xfId="0" applyFont="1" applyFill="1" applyBorder="1" applyAlignment="1">
      <alignment horizontal="right" vertical="center" wrapText="1"/>
    </xf>
    <xf numFmtId="3" fontId="13" fillId="33" borderId="10" xfId="0" applyNumberFormat="1" applyFont="1" applyFill="1" applyBorder="1" applyAlignment="1">
      <alignment horizontal="right" vertical="center"/>
    </xf>
    <xf numFmtId="3" fontId="13" fillId="33" borderId="11" xfId="0" applyNumberFormat="1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76" fillId="33" borderId="0" xfId="0" applyFont="1" applyFill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vertical="center"/>
    </xf>
    <xf numFmtId="3" fontId="21" fillId="33" borderId="10" xfId="0" applyNumberFormat="1" applyFont="1" applyFill="1" applyBorder="1" applyAlignment="1">
      <alignment vertical="center"/>
    </xf>
    <xf numFmtId="0" fontId="16" fillId="33" borderId="10" xfId="0" applyFont="1" applyFill="1" applyBorder="1" applyAlignment="1">
      <alignment horizontal="right" vertical="center" wrapText="1"/>
    </xf>
    <xf numFmtId="3" fontId="16" fillId="33" borderId="10" xfId="0" applyNumberFormat="1" applyFont="1" applyFill="1" applyBorder="1" applyAlignment="1">
      <alignment vertical="center"/>
    </xf>
    <xf numFmtId="2" fontId="16" fillId="33" borderId="10" xfId="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/>
    </xf>
    <xf numFmtId="3" fontId="16" fillId="33" borderId="1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 vertical="center" wrapText="1"/>
    </xf>
    <xf numFmtId="0" fontId="24" fillId="33" borderId="0" xfId="0" applyFont="1" applyFill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right" vertical="center"/>
    </xf>
    <xf numFmtId="0" fontId="25" fillId="33" borderId="0" xfId="0" applyFont="1" applyFill="1" applyAlignment="1">
      <alignment horizontal="left" vertical="center" wrapText="1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right" vertical="center"/>
    </xf>
    <xf numFmtId="0" fontId="19" fillId="33" borderId="20" xfId="0" applyFont="1" applyFill="1" applyBorder="1" applyAlignment="1">
      <alignment vertical="center"/>
    </xf>
    <xf numFmtId="0" fontId="20" fillId="33" borderId="21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vertical="center"/>
    </xf>
    <xf numFmtId="0" fontId="20" fillId="33" borderId="22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vertical="center"/>
    </xf>
    <xf numFmtId="0" fontId="17" fillId="33" borderId="13" xfId="0" applyFont="1" applyFill="1" applyBorder="1" applyAlignment="1">
      <alignment vertical="top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33" borderId="19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1"/>
  <sheetViews>
    <sheetView zoomScalePageLayoutView="0" workbookViewId="0" topLeftCell="A13">
      <selection activeCell="N190" sqref="N190"/>
    </sheetView>
  </sheetViews>
  <sheetFormatPr defaultColWidth="9.00390625" defaultRowHeight="12.75"/>
  <cols>
    <col min="1" max="1" width="4.375" style="52" customWidth="1"/>
    <col min="2" max="2" width="33.50390625" style="18" customWidth="1"/>
    <col min="3" max="3" width="5.50390625" style="19" customWidth="1"/>
    <col min="4" max="4" width="6.125" style="12" customWidth="1"/>
    <col min="5" max="5" width="5.50390625" style="19" customWidth="1"/>
    <col min="6" max="6" width="8.625" style="12" customWidth="1"/>
    <col min="7" max="7" width="9.50390625" style="12" customWidth="1"/>
    <col min="8" max="8" width="10.50390625" style="17" customWidth="1"/>
    <col min="9" max="9" width="8.00390625" style="25" customWidth="1"/>
    <col min="10" max="10" width="6.625" style="25" customWidth="1"/>
    <col min="11" max="11" width="7.375" style="25" customWidth="1"/>
    <col min="12" max="12" width="8.875" style="48" customWidth="1"/>
    <col min="13" max="13" width="13.50390625" style="12" customWidth="1"/>
    <col min="14" max="14" width="20.50390625" style="0" customWidth="1"/>
  </cols>
  <sheetData>
    <row r="1" spans="1:11" ht="14.25" customHeight="1">
      <c r="A1" s="252" t="s">
        <v>58</v>
      </c>
      <c r="B1" s="252"/>
      <c r="C1" s="252"/>
      <c r="F1" s="10"/>
      <c r="G1" s="10"/>
      <c r="H1" s="10"/>
      <c r="K1" s="24"/>
    </row>
    <row r="2" spans="1:11" ht="8.25" customHeight="1">
      <c r="A2" s="253" t="s">
        <v>59</v>
      </c>
      <c r="B2" s="253"/>
      <c r="F2" s="10"/>
      <c r="G2" s="10"/>
      <c r="H2" s="10"/>
      <c r="K2" s="24"/>
    </row>
    <row r="3" spans="6:11" ht="12" customHeight="1">
      <c r="F3" s="254" t="s">
        <v>188</v>
      </c>
      <c r="G3" s="248"/>
      <c r="H3" s="248"/>
      <c r="I3" s="248"/>
      <c r="J3" s="248"/>
      <c r="K3" s="248"/>
    </row>
    <row r="4" spans="6:7" ht="6" customHeight="1">
      <c r="F4" s="19"/>
      <c r="G4" s="19"/>
    </row>
    <row r="5" spans="6:11" ht="14.25" customHeight="1">
      <c r="F5" s="250"/>
      <c r="G5" s="251"/>
      <c r="H5" s="251"/>
      <c r="I5" s="251"/>
      <c r="J5" s="251"/>
      <c r="K5" s="251"/>
    </row>
    <row r="6" ht="12" customHeight="1"/>
    <row r="7" spans="1:11" ht="12.75">
      <c r="A7" s="53"/>
      <c r="B7" s="247" t="s">
        <v>187</v>
      </c>
      <c r="C7" s="247"/>
      <c r="D7" s="247"/>
      <c r="E7" s="247"/>
      <c r="F7" s="247"/>
      <c r="G7" s="247"/>
      <c r="H7" s="247"/>
      <c r="I7" s="247"/>
      <c r="J7" s="247"/>
      <c r="K7" s="248"/>
    </row>
    <row r="8" spans="1:11" ht="12.75">
      <c r="A8" s="53"/>
      <c r="B8" s="11"/>
      <c r="J8" s="249"/>
      <c r="K8" s="249"/>
    </row>
    <row r="9" spans="1:20" s="2" customFormat="1" ht="99" customHeight="1">
      <c r="A9" s="1" t="s">
        <v>69</v>
      </c>
      <c r="B9" s="1" t="s">
        <v>68</v>
      </c>
      <c r="C9" s="1" t="s">
        <v>0</v>
      </c>
      <c r="D9" s="1" t="s">
        <v>1</v>
      </c>
      <c r="E9" s="1" t="s">
        <v>67</v>
      </c>
      <c r="F9" s="1" t="s">
        <v>65</v>
      </c>
      <c r="G9" s="1" t="s">
        <v>66</v>
      </c>
      <c r="H9" s="1" t="s">
        <v>88</v>
      </c>
      <c r="I9" s="1" t="s">
        <v>70</v>
      </c>
      <c r="J9" s="42" t="s">
        <v>82</v>
      </c>
      <c r="K9" s="3" t="s">
        <v>2</v>
      </c>
      <c r="L9" s="1" t="s">
        <v>231</v>
      </c>
      <c r="M9" s="1"/>
      <c r="N9" s="4"/>
      <c r="O9" s="5"/>
      <c r="P9" s="6"/>
      <c r="Q9" s="7"/>
      <c r="R9" s="7"/>
      <c r="S9" s="8"/>
      <c r="T9" s="4"/>
    </row>
    <row r="10" spans="1:20" s="41" customFormat="1" ht="12.75">
      <c r="A10" s="1">
        <v>1</v>
      </c>
      <c r="B10" s="57" t="s">
        <v>153</v>
      </c>
      <c r="C10" s="104" t="s">
        <v>3</v>
      </c>
      <c r="D10" s="58" t="s">
        <v>155</v>
      </c>
      <c r="E10" s="1">
        <v>70</v>
      </c>
      <c r="F10" s="67">
        <v>3242.85</v>
      </c>
      <c r="G10" s="60">
        <f aca="true" t="shared" si="0" ref="G10:G31">E10*F10</f>
        <v>226999.5</v>
      </c>
      <c r="H10" s="148">
        <f aca="true" t="shared" si="1" ref="H10:H16">G10/1.12</f>
        <v>202678.12499999997</v>
      </c>
      <c r="I10" s="1" t="s">
        <v>79</v>
      </c>
      <c r="J10" s="3">
        <v>15</v>
      </c>
      <c r="K10" s="3" t="s">
        <v>156</v>
      </c>
      <c r="L10" s="1">
        <v>416</v>
      </c>
      <c r="M10" s="1"/>
      <c r="N10" s="36"/>
      <c r="O10" s="37"/>
      <c r="P10" s="38"/>
      <c r="Q10" s="39"/>
      <c r="R10" s="39"/>
      <c r="S10" s="40"/>
      <c r="T10" s="36"/>
    </row>
    <row r="11" spans="1:13" s="31" customFormat="1" ht="9.75">
      <c r="A11" s="54">
        <f>A10+1</f>
        <v>2</v>
      </c>
      <c r="B11" s="68" t="s">
        <v>141</v>
      </c>
      <c r="C11" s="62" t="s">
        <v>3</v>
      </c>
      <c r="D11" s="63" t="s">
        <v>26</v>
      </c>
      <c r="E11" s="84">
        <v>500</v>
      </c>
      <c r="F11" s="60">
        <v>680</v>
      </c>
      <c r="G11" s="60">
        <f t="shared" si="0"/>
        <v>340000</v>
      </c>
      <c r="H11" s="148">
        <f t="shared" si="1"/>
        <v>303571.4285714285</v>
      </c>
      <c r="I11" s="54" t="s">
        <v>80</v>
      </c>
      <c r="J11" s="54">
        <v>15</v>
      </c>
      <c r="K11" s="95" t="s">
        <v>4</v>
      </c>
      <c r="L11" s="54">
        <v>149</v>
      </c>
      <c r="M11" s="130"/>
    </row>
    <row r="12" spans="1:13" s="29" customFormat="1" ht="20.25">
      <c r="A12" s="54">
        <f aca="true" t="shared" si="2" ref="A12:A31">A11+1</f>
        <v>3</v>
      </c>
      <c r="B12" s="61" t="s">
        <v>234</v>
      </c>
      <c r="C12" s="62" t="s">
        <v>9</v>
      </c>
      <c r="D12" s="63" t="s">
        <v>166</v>
      </c>
      <c r="E12" s="64">
        <v>5</v>
      </c>
      <c r="F12" s="65">
        <v>480000</v>
      </c>
      <c r="G12" s="60">
        <f t="shared" si="0"/>
        <v>2400000</v>
      </c>
      <c r="H12" s="148">
        <f t="shared" si="1"/>
        <v>2142857.1428571427</v>
      </c>
      <c r="I12" s="9" t="s">
        <v>147</v>
      </c>
      <c r="J12" s="54">
        <v>30</v>
      </c>
      <c r="K12" s="95" t="s">
        <v>4</v>
      </c>
      <c r="L12" s="54">
        <v>149</v>
      </c>
      <c r="M12" s="54"/>
    </row>
    <row r="13" spans="1:13" s="29" customFormat="1" ht="30">
      <c r="A13" s="54">
        <f t="shared" si="2"/>
        <v>4</v>
      </c>
      <c r="B13" s="72" t="s">
        <v>110</v>
      </c>
      <c r="C13" s="62" t="s">
        <v>87</v>
      </c>
      <c r="D13" s="63" t="s">
        <v>15</v>
      </c>
      <c r="E13" s="64">
        <v>1</v>
      </c>
      <c r="F13" s="65">
        <v>1400000</v>
      </c>
      <c r="G13" s="60">
        <f>E13*F13</f>
        <v>1400000</v>
      </c>
      <c r="H13" s="148">
        <f>G13/1.12</f>
        <v>1249999.9999999998</v>
      </c>
      <c r="I13" s="9" t="s">
        <v>78</v>
      </c>
      <c r="J13" s="54">
        <v>60</v>
      </c>
      <c r="K13" s="95" t="s">
        <v>4</v>
      </c>
      <c r="L13" s="54">
        <v>159</v>
      </c>
      <c r="M13" s="54"/>
    </row>
    <row r="14" spans="1:13" s="30" customFormat="1" ht="30">
      <c r="A14" s="54">
        <f t="shared" si="2"/>
        <v>5</v>
      </c>
      <c r="B14" s="72" t="s">
        <v>110</v>
      </c>
      <c r="C14" s="73" t="s">
        <v>9</v>
      </c>
      <c r="D14" s="63" t="s">
        <v>15</v>
      </c>
      <c r="E14" s="69">
        <v>1</v>
      </c>
      <c r="F14" s="60">
        <v>8600000</v>
      </c>
      <c r="G14" s="60">
        <f t="shared" si="0"/>
        <v>8600000</v>
      </c>
      <c r="H14" s="148">
        <f t="shared" si="1"/>
        <v>7678571.428571428</v>
      </c>
      <c r="I14" s="9" t="s">
        <v>79</v>
      </c>
      <c r="J14" s="9">
        <v>360</v>
      </c>
      <c r="K14" s="95" t="s">
        <v>4</v>
      </c>
      <c r="L14" s="54">
        <v>159</v>
      </c>
      <c r="M14" s="54"/>
    </row>
    <row r="15" spans="1:13" s="28" customFormat="1" ht="12.75">
      <c r="A15" s="54">
        <f t="shared" si="2"/>
        <v>6</v>
      </c>
      <c r="B15" s="74" t="s">
        <v>149</v>
      </c>
      <c r="C15" s="75" t="s">
        <v>9</v>
      </c>
      <c r="D15" s="75" t="s">
        <v>17</v>
      </c>
      <c r="E15" s="54">
        <v>1</v>
      </c>
      <c r="F15" s="65">
        <v>2000000</v>
      </c>
      <c r="G15" s="65">
        <f t="shared" si="0"/>
        <v>2000000</v>
      </c>
      <c r="H15" s="148">
        <f t="shared" si="1"/>
        <v>1785714.2857142854</v>
      </c>
      <c r="I15" s="9" t="s">
        <v>80</v>
      </c>
      <c r="J15" s="9">
        <v>45</v>
      </c>
      <c r="K15" s="95" t="s">
        <v>4</v>
      </c>
      <c r="L15" s="54">
        <v>159</v>
      </c>
      <c r="M15" s="130"/>
    </row>
    <row r="16" spans="1:13" s="29" customFormat="1" ht="20.25">
      <c r="A16" s="54">
        <f t="shared" si="2"/>
        <v>7</v>
      </c>
      <c r="B16" s="78" t="s">
        <v>173</v>
      </c>
      <c r="C16" s="114" t="s">
        <v>9</v>
      </c>
      <c r="D16" s="113" t="s">
        <v>15</v>
      </c>
      <c r="E16" s="66">
        <v>1</v>
      </c>
      <c r="F16" s="77">
        <v>708000</v>
      </c>
      <c r="G16" s="60">
        <f t="shared" si="0"/>
        <v>708000</v>
      </c>
      <c r="H16" s="148">
        <f t="shared" si="1"/>
        <v>632142.857142857</v>
      </c>
      <c r="I16" s="9" t="s">
        <v>78</v>
      </c>
      <c r="J16" s="9">
        <v>365</v>
      </c>
      <c r="K16" s="95" t="s">
        <v>4</v>
      </c>
      <c r="L16" s="131">
        <v>159</v>
      </c>
      <c r="M16" s="54"/>
    </row>
    <row r="17" spans="1:13" s="27" customFormat="1" ht="30">
      <c r="A17" s="54">
        <f t="shared" si="2"/>
        <v>8</v>
      </c>
      <c r="B17" s="68" t="s">
        <v>146</v>
      </c>
      <c r="C17" s="62" t="s">
        <v>87</v>
      </c>
      <c r="D17" s="63" t="s">
        <v>15</v>
      </c>
      <c r="E17" s="69">
        <v>1</v>
      </c>
      <c r="F17" s="60">
        <v>164000</v>
      </c>
      <c r="G17" s="60">
        <f t="shared" si="0"/>
        <v>164000</v>
      </c>
      <c r="H17" s="148">
        <v>164000</v>
      </c>
      <c r="I17" s="9" t="s">
        <v>78</v>
      </c>
      <c r="J17" s="9">
        <v>60</v>
      </c>
      <c r="K17" s="95" t="s">
        <v>4</v>
      </c>
      <c r="L17" s="54">
        <v>159</v>
      </c>
      <c r="M17" s="54"/>
    </row>
    <row r="18" spans="1:13" s="29" customFormat="1" ht="30">
      <c r="A18" s="54">
        <f t="shared" si="2"/>
        <v>9</v>
      </c>
      <c r="B18" s="68" t="s">
        <v>146</v>
      </c>
      <c r="C18" s="62" t="s">
        <v>9</v>
      </c>
      <c r="D18" s="63" t="s">
        <v>15</v>
      </c>
      <c r="E18" s="69">
        <v>1</v>
      </c>
      <c r="F18" s="60">
        <v>836000</v>
      </c>
      <c r="G18" s="60">
        <f t="shared" si="0"/>
        <v>836000</v>
      </c>
      <c r="H18" s="148">
        <f>G18/1.12</f>
        <v>746428.5714285714</v>
      </c>
      <c r="I18" s="9" t="s">
        <v>79</v>
      </c>
      <c r="J18" s="9">
        <v>305</v>
      </c>
      <c r="K18" s="95" t="s">
        <v>4</v>
      </c>
      <c r="L18" s="54">
        <v>159</v>
      </c>
      <c r="M18" s="54"/>
    </row>
    <row r="19" spans="1:13" s="29" customFormat="1" ht="20.25">
      <c r="A19" s="54">
        <f t="shared" si="2"/>
        <v>10</v>
      </c>
      <c r="B19" s="78" t="s">
        <v>84</v>
      </c>
      <c r="C19" s="115" t="s">
        <v>87</v>
      </c>
      <c r="D19" s="113" t="s">
        <v>15</v>
      </c>
      <c r="E19" s="66">
        <v>1</v>
      </c>
      <c r="F19" s="77">
        <v>320000</v>
      </c>
      <c r="G19" s="60">
        <f t="shared" si="0"/>
        <v>320000</v>
      </c>
      <c r="H19" s="148">
        <f>G19/1.12</f>
        <v>285714.2857142857</v>
      </c>
      <c r="I19" s="9" t="s">
        <v>78</v>
      </c>
      <c r="J19" s="9">
        <v>60</v>
      </c>
      <c r="K19" s="95" t="s">
        <v>4</v>
      </c>
      <c r="L19" s="131">
        <v>159</v>
      </c>
      <c r="M19" s="54"/>
    </row>
    <row r="20" spans="1:13" s="29" customFormat="1" ht="20.25">
      <c r="A20" s="54">
        <f t="shared" si="2"/>
        <v>11</v>
      </c>
      <c r="B20" s="78" t="s">
        <v>84</v>
      </c>
      <c r="C20" s="9" t="s">
        <v>9</v>
      </c>
      <c r="D20" s="66" t="s">
        <v>15</v>
      </c>
      <c r="E20" s="66">
        <v>1</v>
      </c>
      <c r="F20" s="79">
        <v>1680000</v>
      </c>
      <c r="G20" s="60">
        <f t="shared" si="0"/>
        <v>1680000</v>
      </c>
      <c r="H20" s="148">
        <f>G20/1.12</f>
        <v>1499999.9999999998</v>
      </c>
      <c r="I20" s="9" t="s">
        <v>79</v>
      </c>
      <c r="J20" s="9">
        <v>305</v>
      </c>
      <c r="K20" s="95" t="s">
        <v>4</v>
      </c>
      <c r="L20" s="131">
        <v>159</v>
      </c>
      <c r="M20" s="54"/>
    </row>
    <row r="21" spans="1:13" s="28" customFormat="1" ht="30">
      <c r="A21" s="54">
        <f t="shared" si="2"/>
        <v>12</v>
      </c>
      <c r="B21" s="78" t="s">
        <v>151</v>
      </c>
      <c r="C21" s="9" t="s">
        <v>9</v>
      </c>
      <c r="D21" s="66" t="s">
        <v>15</v>
      </c>
      <c r="E21" s="66">
        <v>1</v>
      </c>
      <c r="F21" s="77">
        <v>4961800</v>
      </c>
      <c r="G21" s="60">
        <f t="shared" si="0"/>
        <v>4961800</v>
      </c>
      <c r="H21" s="148">
        <f>G21/1.12</f>
        <v>4430178.571428571</v>
      </c>
      <c r="I21" s="9" t="s">
        <v>78</v>
      </c>
      <c r="J21" s="9">
        <v>365</v>
      </c>
      <c r="K21" s="95" t="s">
        <v>4</v>
      </c>
      <c r="L21" s="131">
        <v>159</v>
      </c>
      <c r="M21" s="54"/>
    </row>
    <row r="22" spans="1:13" s="29" customFormat="1" ht="20.25">
      <c r="A22" s="54">
        <f t="shared" si="2"/>
        <v>13</v>
      </c>
      <c r="B22" s="68" t="s">
        <v>8</v>
      </c>
      <c r="C22" s="69" t="s">
        <v>87</v>
      </c>
      <c r="D22" s="69" t="s">
        <v>15</v>
      </c>
      <c r="E22" s="69">
        <v>1</v>
      </c>
      <c r="F22" s="60">
        <v>42000</v>
      </c>
      <c r="G22" s="60">
        <f t="shared" si="0"/>
        <v>42000</v>
      </c>
      <c r="H22" s="148">
        <v>42000</v>
      </c>
      <c r="I22" s="66" t="s">
        <v>78</v>
      </c>
      <c r="J22" s="9">
        <v>60</v>
      </c>
      <c r="K22" s="95" t="s">
        <v>4</v>
      </c>
      <c r="L22" s="54">
        <v>159</v>
      </c>
      <c r="M22" s="54"/>
    </row>
    <row r="23" spans="1:13" s="29" customFormat="1" ht="20.25">
      <c r="A23" s="54">
        <f t="shared" si="2"/>
        <v>14</v>
      </c>
      <c r="B23" s="68" t="s">
        <v>8</v>
      </c>
      <c r="C23" s="69" t="s">
        <v>9</v>
      </c>
      <c r="D23" s="69" t="s">
        <v>15</v>
      </c>
      <c r="E23" s="69">
        <v>1</v>
      </c>
      <c r="F23" s="60">
        <v>358000</v>
      </c>
      <c r="G23" s="60">
        <f t="shared" si="0"/>
        <v>358000</v>
      </c>
      <c r="H23" s="148">
        <f aca="true" t="shared" si="3" ref="H23:H31">G23/1.12</f>
        <v>319642.8571428571</v>
      </c>
      <c r="I23" s="66" t="s">
        <v>79</v>
      </c>
      <c r="J23" s="9">
        <v>305</v>
      </c>
      <c r="K23" s="95" t="s">
        <v>4</v>
      </c>
      <c r="L23" s="54">
        <v>159</v>
      </c>
      <c r="M23" s="54"/>
    </row>
    <row r="24" spans="1:13" s="29" customFormat="1" ht="12.75">
      <c r="A24" s="54">
        <f t="shared" si="2"/>
        <v>15</v>
      </c>
      <c r="B24" s="80" t="s">
        <v>6</v>
      </c>
      <c r="C24" s="9" t="s">
        <v>87</v>
      </c>
      <c r="D24" s="66" t="s">
        <v>15</v>
      </c>
      <c r="E24" s="9">
        <v>1</v>
      </c>
      <c r="F24" s="79">
        <v>196000</v>
      </c>
      <c r="G24" s="60">
        <f t="shared" si="0"/>
        <v>196000</v>
      </c>
      <c r="H24" s="148">
        <f t="shared" si="3"/>
        <v>174999.99999999997</v>
      </c>
      <c r="I24" s="9" t="s">
        <v>78</v>
      </c>
      <c r="J24" s="9">
        <v>60</v>
      </c>
      <c r="K24" s="95" t="s">
        <v>4</v>
      </c>
      <c r="L24" s="131">
        <v>152</v>
      </c>
      <c r="M24" s="54"/>
    </row>
    <row r="25" spans="1:13" s="29" customFormat="1" ht="12.75">
      <c r="A25" s="54">
        <f t="shared" si="2"/>
        <v>16</v>
      </c>
      <c r="B25" s="80" t="s">
        <v>6</v>
      </c>
      <c r="C25" s="9" t="s">
        <v>9</v>
      </c>
      <c r="D25" s="66" t="s">
        <v>15</v>
      </c>
      <c r="E25" s="9">
        <v>1</v>
      </c>
      <c r="F25" s="79">
        <v>980000</v>
      </c>
      <c r="G25" s="60">
        <f t="shared" si="0"/>
        <v>980000</v>
      </c>
      <c r="H25" s="148">
        <f t="shared" si="3"/>
        <v>874999.9999999999</v>
      </c>
      <c r="I25" s="9" t="s">
        <v>79</v>
      </c>
      <c r="J25" s="9">
        <v>305</v>
      </c>
      <c r="K25" s="95" t="s">
        <v>4</v>
      </c>
      <c r="L25" s="131">
        <v>152</v>
      </c>
      <c r="M25" s="54"/>
    </row>
    <row r="26" spans="1:13" s="29" customFormat="1" ht="20.25">
      <c r="A26" s="54">
        <f t="shared" si="2"/>
        <v>17</v>
      </c>
      <c r="B26" s="78" t="s">
        <v>86</v>
      </c>
      <c r="C26" s="9" t="s">
        <v>87</v>
      </c>
      <c r="D26" s="9" t="s">
        <v>15</v>
      </c>
      <c r="E26" s="9">
        <v>1</v>
      </c>
      <c r="F26" s="79">
        <v>2600000</v>
      </c>
      <c r="G26" s="60">
        <f t="shared" si="0"/>
        <v>2600000</v>
      </c>
      <c r="H26" s="148">
        <f t="shared" si="3"/>
        <v>2321428.5714285714</v>
      </c>
      <c r="I26" s="9" t="s">
        <v>78</v>
      </c>
      <c r="J26" s="9">
        <v>60</v>
      </c>
      <c r="K26" s="95" t="s">
        <v>4</v>
      </c>
      <c r="L26" s="131">
        <v>153</v>
      </c>
      <c r="M26" s="54"/>
    </row>
    <row r="27" spans="1:13" s="29" customFormat="1" ht="20.25">
      <c r="A27" s="54">
        <f t="shared" si="2"/>
        <v>18</v>
      </c>
      <c r="B27" s="78" t="s">
        <v>165</v>
      </c>
      <c r="C27" s="9" t="s">
        <v>9</v>
      </c>
      <c r="D27" s="9" t="s">
        <v>15</v>
      </c>
      <c r="E27" s="9">
        <v>1</v>
      </c>
      <c r="F27" s="79">
        <v>12474000</v>
      </c>
      <c r="G27" s="60">
        <f t="shared" si="0"/>
        <v>12474000</v>
      </c>
      <c r="H27" s="148">
        <f t="shared" si="3"/>
        <v>11137499.999999998</v>
      </c>
      <c r="I27" s="9" t="s">
        <v>79</v>
      </c>
      <c r="J27" s="9">
        <v>305</v>
      </c>
      <c r="K27" s="95" t="s">
        <v>4</v>
      </c>
      <c r="L27" s="132">
        <v>153</v>
      </c>
      <c r="M27" s="54"/>
    </row>
    <row r="28" spans="1:13" s="28" customFormat="1" ht="20.25">
      <c r="A28" s="54">
        <f t="shared" si="2"/>
        <v>19</v>
      </c>
      <c r="B28" s="78" t="s">
        <v>165</v>
      </c>
      <c r="C28" s="9" t="s">
        <v>87</v>
      </c>
      <c r="D28" s="9" t="s">
        <v>15</v>
      </c>
      <c r="E28" s="9">
        <v>1</v>
      </c>
      <c r="F28" s="79">
        <v>84000</v>
      </c>
      <c r="G28" s="60">
        <f t="shared" si="0"/>
        <v>84000</v>
      </c>
      <c r="H28" s="148">
        <f t="shared" si="3"/>
        <v>75000</v>
      </c>
      <c r="I28" s="9" t="s">
        <v>78</v>
      </c>
      <c r="J28" s="9">
        <v>60</v>
      </c>
      <c r="K28" s="95" t="s">
        <v>7</v>
      </c>
      <c r="L28" s="132">
        <v>153</v>
      </c>
      <c r="M28" s="54"/>
    </row>
    <row r="29" spans="1:13" s="28" customFormat="1" ht="20.25">
      <c r="A29" s="54">
        <f t="shared" si="2"/>
        <v>20</v>
      </c>
      <c r="B29" s="78" t="s">
        <v>86</v>
      </c>
      <c r="C29" s="9" t="s">
        <v>9</v>
      </c>
      <c r="D29" s="9" t="s">
        <v>15</v>
      </c>
      <c r="E29" s="9">
        <v>1</v>
      </c>
      <c r="F29" s="79">
        <v>416000</v>
      </c>
      <c r="G29" s="60">
        <f t="shared" si="0"/>
        <v>416000</v>
      </c>
      <c r="H29" s="148">
        <f t="shared" si="3"/>
        <v>371428.5714285714</v>
      </c>
      <c r="I29" s="9" t="s">
        <v>79</v>
      </c>
      <c r="J29" s="9">
        <v>305</v>
      </c>
      <c r="K29" s="95" t="s">
        <v>7</v>
      </c>
      <c r="L29" s="131">
        <v>153</v>
      </c>
      <c r="M29" s="54"/>
    </row>
    <row r="30" spans="1:13" s="28" customFormat="1" ht="12.75">
      <c r="A30" s="54">
        <f t="shared" si="2"/>
        <v>21</v>
      </c>
      <c r="B30" s="78" t="s">
        <v>11</v>
      </c>
      <c r="C30" s="9" t="s">
        <v>87</v>
      </c>
      <c r="D30" s="9" t="s">
        <v>15</v>
      </c>
      <c r="E30" s="9">
        <v>1</v>
      </c>
      <c r="F30" s="79">
        <v>160000</v>
      </c>
      <c r="G30" s="60">
        <f t="shared" si="0"/>
        <v>160000</v>
      </c>
      <c r="H30" s="148">
        <f t="shared" si="3"/>
        <v>142857.14285714284</v>
      </c>
      <c r="I30" s="9" t="s">
        <v>78</v>
      </c>
      <c r="J30" s="9">
        <v>60</v>
      </c>
      <c r="K30" s="95" t="s">
        <v>4</v>
      </c>
      <c r="L30" s="132">
        <v>152</v>
      </c>
      <c r="M30" s="54"/>
    </row>
    <row r="31" spans="1:13" s="29" customFormat="1" ht="12.75">
      <c r="A31" s="54">
        <f t="shared" si="2"/>
        <v>22</v>
      </c>
      <c r="B31" s="78" t="s">
        <v>11</v>
      </c>
      <c r="C31" s="9" t="s">
        <v>9</v>
      </c>
      <c r="D31" s="9" t="s">
        <v>15</v>
      </c>
      <c r="E31" s="9">
        <v>1</v>
      </c>
      <c r="F31" s="79">
        <v>903000</v>
      </c>
      <c r="G31" s="60">
        <f t="shared" si="0"/>
        <v>903000</v>
      </c>
      <c r="H31" s="148">
        <f t="shared" si="3"/>
        <v>806249.9999999999</v>
      </c>
      <c r="I31" s="9" t="s">
        <v>79</v>
      </c>
      <c r="J31" s="9">
        <v>305</v>
      </c>
      <c r="K31" s="95" t="s">
        <v>4</v>
      </c>
      <c r="L31" s="132">
        <v>152</v>
      </c>
      <c r="M31" s="54"/>
    </row>
    <row r="32" spans="1:13" s="29" customFormat="1" ht="12.75">
      <c r="A32" s="1"/>
      <c r="B32" s="119" t="s">
        <v>10</v>
      </c>
      <c r="C32" s="54"/>
      <c r="D32" s="54"/>
      <c r="E32" s="54"/>
      <c r="F32" s="64"/>
      <c r="G32" s="116">
        <f>SUM(G10:G31)</f>
        <v>41849799.5</v>
      </c>
      <c r="H32" s="146">
        <f>SUM(H10:H31)</f>
        <v>37387963.83928571</v>
      </c>
      <c r="I32" s="64"/>
      <c r="J32" s="147"/>
      <c r="K32" s="99"/>
      <c r="L32" s="54"/>
      <c r="M32" s="54"/>
    </row>
    <row r="33" spans="1:13" s="50" customFormat="1" ht="14.25" customHeight="1">
      <c r="A33" s="55"/>
      <c r="B33" s="20"/>
      <c r="C33" s="32"/>
      <c r="D33" s="21"/>
      <c r="E33" s="32"/>
      <c r="F33" s="21"/>
      <c r="G33" s="21"/>
      <c r="H33" s="51"/>
      <c r="I33" s="26"/>
      <c r="J33" s="26"/>
      <c r="K33" s="96"/>
      <c r="L33" s="52">
        <v>0</v>
      </c>
      <c r="M33" s="25"/>
    </row>
    <row r="34" spans="1:13" s="28" customFormat="1" ht="14.25" customHeight="1">
      <c r="A34" s="105" t="s">
        <v>170</v>
      </c>
      <c r="C34" s="32"/>
      <c r="D34" s="22"/>
      <c r="E34" s="49"/>
      <c r="F34" s="22"/>
      <c r="G34" s="22"/>
      <c r="H34" s="44"/>
      <c r="I34" s="26"/>
      <c r="J34" s="43"/>
      <c r="K34" s="97"/>
      <c r="L34" s="52">
        <v>0</v>
      </c>
      <c r="M34" s="25"/>
    </row>
    <row r="35" spans="1:13" ht="18" customHeight="1">
      <c r="A35" s="118" t="s">
        <v>169</v>
      </c>
      <c r="C35" s="32"/>
      <c r="D35" s="22"/>
      <c r="E35" s="49"/>
      <c r="F35" s="22"/>
      <c r="G35" s="22"/>
      <c r="H35" s="44"/>
      <c r="I35" s="26"/>
      <c r="J35" s="43"/>
      <c r="K35" s="97"/>
      <c r="L35" s="52">
        <v>0</v>
      </c>
      <c r="M35" s="25"/>
    </row>
    <row r="36" spans="1:13" ht="12.75">
      <c r="A36" s="1">
        <v>22</v>
      </c>
      <c r="B36" s="68" t="s">
        <v>223</v>
      </c>
      <c r="C36" s="9" t="s">
        <v>171</v>
      </c>
      <c r="D36" s="69" t="s">
        <v>104</v>
      </c>
      <c r="E36" s="64">
        <v>8</v>
      </c>
      <c r="F36" s="82">
        <v>1500</v>
      </c>
      <c r="G36" s="82">
        <f aca="true" t="shared" si="4" ref="G36:G67">E36*F36</f>
        <v>12000</v>
      </c>
      <c r="H36" s="149">
        <f aca="true" t="shared" si="5" ref="H36:H41">G36/1.12</f>
        <v>10714.285714285714</v>
      </c>
      <c r="I36" s="54" t="s">
        <v>64</v>
      </c>
      <c r="J36" s="54">
        <v>15</v>
      </c>
      <c r="K36" s="95" t="s">
        <v>4</v>
      </c>
      <c r="L36" s="54">
        <v>149</v>
      </c>
      <c r="M36" s="130"/>
    </row>
    <row r="37" spans="1:13" ht="12.75">
      <c r="A37" s="1">
        <f>A36+1</f>
        <v>23</v>
      </c>
      <c r="B37" s="68" t="s">
        <v>224</v>
      </c>
      <c r="C37" s="9" t="s">
        <v>171</v>
      </c>
      <c r="D37" s="69" t="s">
        <v>14</v>
      </c>
      <c r="E37" s="59">
        <v>6</v>
      </c>
      <c r="F37" s="81">
        <v>2500</v>
      </c>
      <c r="G37" s="82">
        <f t="shared" si="4"/>
        <v>15000</v>
      </c>
      <c r="H37" s="149">
        <f t="shared" si="5"/>
        <v>13392.857142857141</v>
      </c>
      <c r="I37" s="54" t="s">
        <v>64</v>
      </c>
      <c r="J37" s="54">
        <v>15</v>
      </c>
      <c r="K37" s="95" t="s">
        <v>4</v>
      </c>
      <c r="L37" s="54">
        <v>149</v>
      </c>
      <c r="M37" s="130"/>
    </row>
    <row r="38" spans="1:13" ht="12.75">
      <c r="A38" s="1">
        <f aca="true" t="shared" si="6" ref="A38:A101">A37+1</f>
        <v>24</v>
      </c>
      <c r="B38" s="68" t="s">
        <v>20</v>
      </c>
      <c r="C38" s="9" t="s">
        <v>171</v>
      </c>
      <c r="D38" s="69" t="s">
        <v>104</v>
      </c>
      <c r="E38" s="64">
        <v>20</v>
      </c>
      <c r="F38" s="82">
        <v>200</v>
      </c>
      <c r="G38" s="82">
        <f t="shared" si="4"/>
        <v>4000</v>
      </c>
      <c r="H38" s="149">
        <f t="shared" si="5"/>
        <v>3571.428571428571</v>
      </c>
      <c r="I38" s="54" t="s">
        <v>80</v>
      </c>
      <c r="J38" s="54">
        <v>15</v>
      </c>
      <c r="K38" s="95" t="s">
        <v>4</v>
      </c>
      <c r="L38" s="54">
        <v>149</v>
      </c>
      <c r="M38" s="130"/>
    </row>
    <row r="39" spans="1:13" ht="12.75">
      <c r="A39" s="1">
        <f t="shared" si="6"/>
        <v>25</v>
      </c>
      <c r="B39" s="68" t="s">
        <v>19</v>
      </c>
      <c r="C39" s="9" t="s">
        <v>171</v>
      </c>
      <c r="D39" s="69" t="s">
        <v>104</v>
      </c>
      <c r="E39" s="64">
        <v>180</v>
      </c>
      <c r="F39" s="82">
        <v>50</v>
      </c>
      <c r="G39" s="82">
        <f t="shared" si="4"/>
        <v>9000</v>
      </c>
      <c r="H39" s="149">
        <f t="shared" si="5"/>
        <v>8035.714285714285</v>
      </c>
      <c r="I39" s="69" t="s">
        <v>80</v>
      </c>
      <c r="J39" s="54">
        <v>15</v>
      </c>
      <c r="K39" s="95" t="s">
        <v>4</v>
      </c>
      <c r="L39" s="54">
        <v>149</v>
      </c>
      <c r="M39" s="130"/>
    </row>
    <row r="40" spans="1:13" ht="12.75">
      <c r="A40" s="1">
        <f t="shared" si="6"/>
        <v>26</v>
      </c>
      <c r="B40" s="68" t="s">
        <v>61</v>
      </c>
      <c r="C40" s="9" t="s">
        <v>171</v>
      </c>
      <c r="D40" s="69" t="s">
        <v>104</v>
      </c>
      <c r="E40" s="64">
        <v>10</v>
      </c>
      <c r="F40" s="82">
        <v>160</v>
      </c>
      <c r="G40" s="82">
        <f t="shared" si="4"/>
        <v>1600</v>
      </c>
      <c r="H40" s="149">
        <f t="shared" si="5"/>
        <v>1428.5714285714284</v>
      </c>
      <c r="I40" s="69" t="s">
        <v>80</v>
      </c>
      <c r="J40" s="54">
        <v>15</v>
      </c>
      <c r="K40" s="95" t="s">
        <v>4</v>
      </c>
      <c r="L40" s="54">
        <v>149</v>
      </c>
      <c r="M40" s="130"/>
    </row>
    <row r="41" spans="1:13" s="28" customFormat="1" ht="12.75">
      <c r="A41" s="1">
        <f t="shared" si="6"/>
        <v>27</v>
      </c>
      <c r="B41" s="70" t="s">
        <v>60</v>
      </c>
      <c r="C41" s="9" t="s">
        <v>171</v>
      </c>
      <c r="D41" s="69" t="s">
        <v>14</v>
      </c>
      <c r="E41" s="59">
        <v>10</v>
      </c>
      <c r="F41" s="81">
        <v>4280</v>
      </c>
      <c r="G41" s="82">
        <f t="shared" si="4"/>
        <v>42800</v>
      </c>
      <c r="H41" s="149">
        <f t="shared" si="5"/>
        <v>38214.28571428571</v>
      </c>
      <c r="I41" s="69" t="s">
        <v>80</v>
      </c>
      <c r="J41" s="54">
        <v>15</v>
      </c>
      <c r="K41" s="95" t="s">
        <v>4</v>
      </c>
      <c r="L41" s="54">
        <v>149</v>
      </c>
      <c r="M41" s="130"/>
    </row>
    <row r="42" spans="1:13" s="28" customFormat="1" ht="12.75">
      <c r="A42" s="1">
        <f t="shared" si="6"/>
        <v>28</v>
      </c>
      <c r="B42" s="71" t="s">
        <v>174</v>
      </c>
      <c r="C42" s="9" t="s">
        <v>171</v>
      </c>
      <c r="D42" s="69" t="s">
        <v>15</v>
      </c>
      <c r="E42" s="59">
        <v>1</v>
      </c>
      <c r="F42" s="81">
        <v>556000</v>
      </c>
      <c r="G42" s="82">
        <f t="shared" si="4"/>
        <v>556000</v>
      </c>
      <c r="H42" s="149">
        <v>556000</v>
      </c>
      <c r="I42" s="9" t="s">
        <v>78</v>
      </c>
      <c r="J42" s="9">
        <v>365</v>
      </c>
      <c r="K42" s="95" t="s">
        <v>4</v>
      </c>
      <c r="L42" s="54">
        <v>159</v>
      </c>
      <c r="M42" s="130"/>
    </row>
    <row r="43" spans="1:14" s="28" customFormat="1" ht="20.25">
      <c r="A43" s="1">
        <f t="shared" si="6"/>
        <v>29</v>
      </c>
      <c r="B43" s="68" t="s">
        <v>111</v>
      </c>
      <c r="C43" s="9" t="s">
        <v>171</v>
      </c>
      <c r="D43" s="69" t="s">
        <v>13</v>
      </c>
      <c r="E43" s="54">
        <v>5</v>
      </c>
      <c r="F43" s="82">
        <v>3750</v>
      </c>
      <c r="G43" s="82">
        <f t="shared" si="4"/>
        <v>18750</v>
      </c>
      <c r="H43" s="149">
        <f aca="true" t="shared" si="7" ref="H43:H76">G43/1.12</f>
        <v>16741.071428571428</v>
      </c>
      <c r="I43" s="133" t="s">
        <v>64</v>
      </c>
      <c r="J43" s="54">
        <v>15</v>
      </c>
      <c r="K43" s="95" t="s">
        <v>4</v>
      </c>
      <c r="L43" s="54">
        <v>149</v>
      </c>
      <c r="M43" s="130"/>
      <c r="N43" s="27"/>
    </row>
    <row r="44" spans="1:13" s="29" customFormat="1" ht="12.75">
      <c r="A44" s="1">
        <f t="shared" si="6"/>
        <v>30</v>
      </c>
      <c r="B44" s="68" t="s">
        <v>180</v>
      </c>
      <c r="C44" s="9" t="s">
        <v>171</v>
      </c>
      <c r="D44" s="63" t="s">
        <v>25</v>
      </c>
      <c r="E44" s="54">
        <v>1</v>
      </c>
      <c r="F44" s="82">
        <v>5000</v>
      </c>
      <c r="G44" s="82">
        <f t="shared" si="4"/>
        <v>5000</v>
      </c>
      <c r="H44" s="149">
        <f t="shared" si="7"/>
        <v>4464.285714285714</v>
      </c>
      <c r="I44" s="133" t="s">
        <v>64</v>
      </c>
      <c r="J44" s="54">
        <v>15</v>
      </c>
      <c r="K44" s="95" t="s">
        <v>4</v>
      </c>
      <c r="L44" s="54">
        <v>149</v>
      </c>
      <c r="M44" s="54"/>
    </row>
    <row r="45" spans="1:13" s="28" customFormat="1" ht="12.75">
      <c r="A45" s="1">
        <f t="shared" si="6"/>
        <v>31</v>
      </c>
      <c r="B45" s="68" t="s">
        <v>142</v>
      </c>
      <c r="C45" s="9" t="s">
        <v>171</v>
      </c>
      <c r="D45" s="63" t="s">
        <v>26</v>
      </c>
      <c r="E45" s="84">
        <v>10</v>
      </c>
      <c r="F45" s="81">
        <v>1370</v>
      </c>
      <c r="G45" s="82">
        <f t="shared" si="4"/>
        <v>13700</v>
      </c>
      <c r="H45" s="149">
        <f t="shared" si="7"/>
        <v>12232.142857142857</v>
      </c>
      <c r="I45" s="69" t="s">
        <v>80</v>
      </c>
      <c r="J45" s="54">
        <v>15</v>
      </c>
      <c r="K45" s="95" t="s">
        <v>4</v>
      </c>
      <c r="L45" s="54">
        <v>149</v>
      </c>
      <c r="M45" s="130"/>
    </row>
    <row r="46" spans="1:13" s="29" customFormat="1" ht="12.75">
      <c r="A46" s="1">
        <f t="shared" si="6"/>
        <v>32</v>
      </c>
      <c r="B46" s="70" t="s">
        <v>179</v>
      </c>
      <c r="C46" s="9" t="s">
        <v>171</v>
      </c>
      <c r="D46" s="63" t="s">
        <v>103</v>
      </c>
      <c r="E46" s="54">
        <v>500</v>
      </c>
      <c r="F46" s="76">
        <v>14</v>
      </c>
      <c r="G46" s="82">
        <f t="shared" si="4"/>
        <v>7000</v>
      </c>
      <c r="H46" s="149">
        <f t="shared" si="7"/>
        <v>6249.999999999999</v>
      </c>
      <c r="I46" s="69" t="s">
        <v>80</v>
      </c>
      <c r="J46" s="54">
        <v>15</v>
      </c>
      <c r="K46" s="95" t="s">
        <v>4</v>
      </c>
      <c r="L46" s="54">
        <v>149</v>
      </c>
      <c r="M46" s="54"/>
    </row>
    <row r="47" spans="1:13" s="29" customFormat="1" ht="12.75">
      <c r="A47" s="1">
        <f t="shared" si="6"/>
        <v>33</v>
      </c>
      <c r="B47" s="70" t="s">
        <v>178</v>
      </c>
      <c r="C47" s="9" t="s">
        <v>171</v>
      </c>
      <c r="D47" s="63" t="s">
        <v>103</v>
      </c>
      <c r="E47" s="54">
        <v>250</v>
      </c>
      <c r="F47" s="76">
        <v>27</v>
      </c>
      <c r="G47" s="82">
        <f t="shared" si="4"/>
        <v>6750</v>
      </c>
      <c r="H47" s="149">
        <f t="shared" si="7"/>
        <v>6026.785714285714</v>
      </c>
      <c r="I47" s="69" t="s">
        <v>80</v>
      </c>
      <c r="J47" s="54">
        <v>15</v>
      </c>
      <c r="K47" s="95" t="s">
        <v>4</v>
      </c>
      <c r="L47" s="54">
        <v>149</v>
      </c>
      <c r="M47" s="54"/>
    </row>
    <row r="48" spans="1:13" s="28" customFormat="1" ht="12.75">
      <c r="A48" s="1">
        <f t="shared" si="6"/>
        <v>34</v>
      </c>
      <c r="B48" s="68" t="s">
        <v>89</v>
      </c>
      <c r="C48" s="9" t="s">
        <v>171</v>
      </c>
      <c r="D48" s="63" t="s">
        <v>14</v>
      </c>
      <c r="E48" s="54">
        <v>20</v>
      </c>
      <c r="F48" s="82">
        <v>350</v>
      </c>
      <c r="G48" s="82">
        <f t="shared" si="4"/>
        <v>7000</v>
      </c>
      <c r="H48" s="149">
        <f t="shared" si="7"/>
        <v>6249.999999999999</v>
      </c>
      <c r="I48" s="69" t="s">
        <v>80</v>
      </c>
      <c r="J48" s="54">
        <v>15</v>
      </c>
      <c r="K48" s="95" t="s">
        <v>4</v>
      </c>
      <c r="L48" s="54">
        <v>149</v>
      </c>
      <c r="M48" s="130"/>
    </row>
    <row r="49" spans="1:13" ht="12.75">
      <c r="A49" s="1">
        <f t="shared" si="6"/>
        <v>35</v>
      </c>
      <c r="B49" s="68" t="s">
        <v>90</v>
      </c>
      <c r="C49" s="9" t="s">
        <v>171</v>
      </c>
      <c r="D49" s="63" t="s">
        <v>14</v>
      </c>
      <c r="E49" s="54">
        <v>150</v>
      </c>
      <c r="F49" s="82">
        <v>200</v>
      </c>
      <c r="G49" s="82">
        <f t="shared" si="4"/>
        <v>30000</v>
      </c>
      <c r="H49" s="149">
        <f t="shared" si="7"/>
        <v>26785.714285714283</v>
      </c>
      <c r="I49" s="69" t="s">
        <v>80</v>
      </c>
      <c r="J49" s="54">
        <v>15</v>
      </c>
      <c r="K49" s="95" t="s">
        <v>4</v>
      </c>
      <c r="L49" s="54">
        <v>149</v>
      </c>
      <c r="M49" s="130"/>
    </row>
    <row r="50" spans="1:13" s="29" customFormat="1" ht="12.75">
      <c r="A50" s="1">
        <f t="shared" si="6"/>
        <v>36</v>
      </c>
      <c r="B50" s="70" t="s">
        <v>175</v>
      </c>
      <c r="C50" s="9" t="s">
        <v>171</v>
      </c>
      <c r="D50" s="63" t="s">
        <v>103</v>
      </c>
      <c r="E50" s="54">
        <v>500</v>
      </c>
      <c r="F50" s="76">
        <v>19</v>
      </c>
      <c r="G50" s="82">
        <f t="shared" si="4"/>
        <v>9500</v>
      </c>
      <c r="H50" s="149">
        <f t="shared" si="7"/>
        <v>8482.142857142857</v>
      </c>
      <c r="I50" s="69" t="s">
        <v>80</v>
      </c>
      <c r="J50" s="54">
        <v>15</v>
      </c>
      <c r="K50" s="95" t="s">
        <v>4</v>
      </c>
      <c r="L50" s="54">
        <v>149</v>
      </c>
      <c r="M50" s="54"/>
    </row>
    <row r="51" spans="1:13" s="29" customFormat="1" ht="12.75">
      <c r="A51" s="1">
        <f t="shared" si="6"/>
        <v>37</v>
      </c>
      <c r="B51" s="70" t="s">
        <v>176</v>
      </c>
      <c r="C51" s="9" t="s">
        <v>171</v>
      </c>
      <c r="D51" s="63" t="s">
        <v>103</v>
      </c>
      <c r="E51" s="54">
        <v>750</v>
      </c>
      <c r="F51" s="76">
        <v>30</v>
      </c>
      <c r="G51" s="82">
        <f t="shared" si="4"/>
        <v>22500</v>
      </c>
      <c r="H51" s="149">
        <f t="shared" si="7"/>
        <v>20089.285714285714</v>
      </c>
      <c r="I51" s="69" t="s">
        <v>80</v>
      </c>
      <c r="J51" s="54">
        <v>15</v>
      </c>
      <c r="K51" s="95" t="s">
        <v>4</v>
      </c>
      <c r="L51" s="54">
        <v>149</v>
      </c>
      <c r="M51" s="54"/>
    </row>
    <row r="52" spans="1:13" s="29" customFormat="1" ht="12.75">
      <c r="A52" s="1">
        <f t="shared" si="6"/>
        <v>38</v>
      </c>
      <c r="B52" s="70" t="s">
        <v>177</v>
      </c>
      <c r="C52" s="9" t="s">
        <v>171</v>
      </c>
      <c r="D52" s="63" t="s">
        <v>103</v>
      </c>
      <c r="E52" s="54">
        <v>200</v>
      </c>
      <c r="F52" s="76">
        <v>35</v>
      </c>
      <c r="G52" s="82">
        <f t="shared" si="4"/>
        <v>7000</v>
      </c>
      <c r="H52" s="149">
        <f t="shared" si="7"/>
        <v>6249.999999999999</v>
      </c>
      <c r="I52" s="134" t="s">
        <v>64</v>
      </c>
      <c r="J52" s="54">
        <v>15</v>
      </c>
      <c r="K52" s="95" t="s">
        <v>4</v>
      </c>
      <c r="L52" s="54">
        <v>149</v>
      </c>
      <c r="M52" s="54"/>
    </row>
    <row r="53" spans="1:13" s="29" customFormat="1" ht="12.75">
      <c r="A53" s="1">
        <f t="shared" si="6"/>
        <v>39</v>
      </c>
      <c r="B53" s="68" t="s">
        <v>35</v>
      </c>
      <c r="C53" s="9" t="s">
        <v>171</v>
      </c>
      <c r="D53" s="63" t="s">
        <v>167</v>
      </c>
      <c r="E53" s="64">
        <v>2000</v>
      </c>
      <c r="F53" s="82">
        <v>60</v>
      </c>
      <c r="G53" s="82">
        <f t="shared" si="4"/>
        <v>120000</v>
      </c>
      <c r="H53" s="149">
        <f t="shared" si="7"/>
        <v>107142.85714285713</v>
      </c>
      <c r="I53" s="134" t="s">
        <v>64</v>
      </c>
      <c r="J53" s="54">
        <v>15</v>
      </c>
      <c r="K53" s="95" t="s">
        <v>4</v>
      </c>
      <c r="L53" s="54">
        <v>149</v>
      </c>
      <c r="M53" s="54"/>
    </row>
    <row r="54" spans="1:13" s="29" customFormat="1" ht="20.25">
      <c r="A54" s="1">
        <f t="shared" si="6"/>
        <v>40</v>
      </c>
      <c r="B54" s="68" t="s">
        <v>112</v>
      </c>
      <c r="C54" s="9" t="s">
        <v>171</v>
      </c>
      <c r="D54" s="63" t="s">
        <v>25</v>
      </c>
      <c r="E54" s="54">
        <v>1</v>
      </c>
      <c r="F54" s="82">
        <v>7800</v>
      </c>
      <c r="G54" s="82">
        <f t="shared" si="4"/>
        <v>7800</v>
      </c>
      <c r="H54" s="149">
        <f t="shared" si="7"/>
        <v>6964.285714285714</v>
      </c>
      <c r="I54" s="134" t="s">
        <v>64</v>
      </c>
      <c r="J54" s="54">
        <v>15</v>
      </c>
      <c r="K54" s="95" t="s">
        <v>4</v>
      </c>
      <c r="L54" s="54">
        <v>149</v>
      </c>
      <c r="M54" s="54"/>
    </row>
    <row r="55" spans="1:13" s="28" customFormat="1" ht="12.75">
      <c r="A55" s="1">
        <f t="shared" si="6"/>
        <v>41</v>
      </c>
      <c r="B55" s="70" t="s">
        <v>96</v>
      </c>
      <c r="C55" s="9" t="s">
        <v>171</v>
      </c>
      <c r="D55" s="63" t="s">
        <v>14</v>
      </c>
      <c r="E55" s="64">
        <v>5</v>
      </c>
      <c r="F55" s="82">
        <v>1000</v>
      </c>
      <c r="G55" s="82">
        <f t="shared" si="4"/>
        <v>5000</v>
      </c>
      <c r="H55" s="149">
        <f t="shared" si="7"/>
        <v>4464.285714285714</v>
      </c>
      <c r="I55" s="133" t="s">
        <v>64</v>
      </c>
      <c r="J55" s="54">
        <v>15</v>
      </c>
      <c r="K55" s="95" t="s">
        <v>4</v>
      </c>
      <c r="L55" s="54">
        <v>149</v>
      </c>
      <c r="M55" s="130"/>
    </row>
    <row r="56" spans="1:13" s="28" customFormat="1" ht="12.75">
      <c r="A56" s="1">
        <f t="shared" si="6"/>
        <v>42</v>
      </c>
      <c r="B56" s="88" t="s">
        <v>159</v>
      </c>
      <c r="C56" s="9" t="s">
        <v>171</v>
      </c>
      <c r="D56" s="63" t="s">
        <v>15</v>
      </c>
      <c r="E56" s="64">
        <v>1</v>
      </c>
      <c r="F56" s="82">
        <v>296800</v>
      </c>
      <c r="G56" s="82">
        <f t="shared" si="4"/>
        <v>296800</v>
      </c>
      <c r="H56" s="149">
        <f t="shared" si="7"/>
        <v>265000</v>
      </c>
      <c r="I56" s="54" t="s">
        <v>78</v>
      </c>
      <c r="J56" s="54">
        <v>365</v>
      </c>
      <c r="K56" s="95" t="s">
        <v>4</v>
      </c>
      <c r="L56" s="54">
        <v>151</v>
      </c>
      <c r="M56" s="130"/>
    </row>
    <row r="57" spans="1:13" s="28" customFormat="1" ht="12.75">
      <c r="A57" s="1">
        <f t="shared" si="6"/>
        <v>43</v>
      </c>
      <c r="B57" s="88" t="s">
        <v>159</v>
      </c>
      <c r="C57" s="9" t="s">
        <v>171</v>
      </c>
      <c r="D57" s="63" t="s">
        <v>15</v>
      </c>
      <c r="E57" s="64">
        <v>1</v>
      </c>
      <c r="F57" s="82">
        <v>303200</v>
      </c>
      <c r="G57" s="82">
        <f t="shared" si="4"/>
        <v>303200</v>
      </c>
      <c r="H57" s="149">
        <f t="shared" si="7"/>
        <v>270714.2857142857</v>
      </c>
      <c r="I57" s="54" t="s">
        <v>80</v>
      </c>
      <c r="J57" s="54">
        <v>184</v>
      </c>
      <c r="K57" s="95" t="s">
        <v>4</v>
      </c>
      <c r="L57" s="54">
        <v>151</v>
      </c>
      <c r="M57" s="130"/>
    </row>
    <row r="58" spans="1:13" s="28" customFormat="1" ht="12.75">
      <c r="A58" s="1">
        <f t="shared" si="6"/>
        <v>44</v>
      </c>
      <c r="B58" s="83" t="s">
        <v>105</v>
      </c>
      <c r="C58" s="9" t="s">
        <v>171</v>
      </c>
      <c r="D58" s="75" t="s">
        <v>15</v>
      </c>
      <c r="E58" s="54">
        <v>1</v>
      </c>
      <c r="F58" s="82">
        <v>143200</v>
      </c>
      <c r="G58" s="82">
        <f t="shared" si="4"/>
        <v>143200</v>
      </c>
      <c r="H58" s="149">
        <f t="shared" si="7"/>
        <v>127857.14285714284</v>
      </c>
      <c r="I58" s="9" t="s">
        <v>78</v>
      </c>
      <c r="J58" s="9">
        <v>365</v>
      </c>
      <c r="K58" s="95" t="s">
        <v>4</v>
      </c>
      <c r="L58" s="54">
        <v>159</v>
      </c>
      <c r="M58" s="130"/>
    </row>
    <row r="59" spans="1:13" s="28" customFormat="1" ht="12.75">
      <c r="A59" s="1">
        <f t="shared" si="6"/>
        <v>45</v>
      </c>
      <c r="B59" s="70" t="s">
        <v>181</v>
      </c>
      <c r="C59" s="9" t="s">
        <v>171</v>
      </c>
      <c r="D59" s="63" t="s">
        <v>14</v>
      </c>
      <c r="E59" s="64">
        <v>15</v>
      </c>
      <c r="F59" s="82">
        <v>600</v>
      </c>
      <c r="G59" s="82">
        <f t="shared" si="4"/>
        <v>9000</v>
      </c>
      <c r="H59" s="149">
        <f t="shared" si="7"/>
        <v>8035.714285714285</v>
      </c>
      <c r="I59" s="133" t="s">
        <v>64</v>
      </c>
      <c r="J59" s="54">
        <v>15</v>
      </c>
      <c r="K59" s="95" t="s">
        <v>4</v>
      </c>
      <c r="L59" s="54">
        <v>149</v>
      </c>
      <c r="M59" s="130"/>
    </row>
    <row r="60" spans="1:13" s="28" customFormat="1" ht="12.75">
      <c r="A60" s="1">
        <f t="shared" si="6"/>
        <v>46</v>
      </c>
      <c r="B60" s="70" t="s">
        <v>182</v>
      </c>
      <c r="C60" s="9" t="s">
        <v>171</v>
      </c>
      <c r="D60" s="63" t="s">
        <v>14</v>
      </c>
      <c r="E60" s="64">
        <v>5</v>
      </c>
      <c r="F60" s="82">
        <v>500</v>
      </c>
      <c r="G60" s="82">
        <f t="shared" si="4"/>
        <v>2500</v>
      </c>
      <c r="H60" s="149">
        <f t="shared" si="7"/>
        <v>2232.142857142857</v>
      </c>
      <c r="I60" s="133" t="s">
        <v>64</v>
      </c>
      <c r="J60" s="54">
        <v>15</v>
      </c>
      <c r="K60" s="95" t="s">
        <v>4</v>
      </c>
      <c r="L60" s="54">
        <v>149</v>
      </c>
      <c r="M60" s="130"/>
    </row>
    <row r="61" spans="1:13" s="28" customFormat="1" ht="12.75">
      <c r="A61" s="1">
        <f t="shared" si="6"/>
        <v>47</v>
      </c>
      <c r="B61" s="83" t="s">
        <v>63</v>
      </c>
      <c r="C61" s="9" t="s">
        <v>171</v>
      </c>
      <c r="D61" s="75" t="s">
        <v>185</v>
      </c>
      <c r="E61" s="54">
        <v>6</v>
      </c>
      <c r="F61" s="82">
        <v>225</v>
      </c>
      <c r="G61" s="82">
        <f t="shared" si="4"/>
        <v>1350</v>
      </c>
      <c r="H61" s="149">
        <f t="shared" si="7"/>
        <v>1205.3571428571427</v>
      </c>
      <c r="I61" s="133" t="s">
        <v>64</v>
      </c>
      <c r="J61" s="54">
        <v>15</v>
      </c>
      <c r="K61" s="95" t="s">
        <v>4</v>
      </c>
      <c r="L61" s="54">
        <v>149</v>
      </c>
      <c r="M61" s="130"/>
    </row>
    <row r="62" spans="1:13" s="28" customFormat="1" ht="12.75">
      <c r="A62" s="1">
        <f t="shared" si="6"/>
        <v>48</v>
      </c>
      <c r="B62" s="83" t="s">
        <v>41</v>
      </c>
      <c r="C62" s="9" t="s">
        <v>171</v>
      </c>
      <c r="D62" s="75" t="s">
        <v>5</v>
      </c>
      <c r="E62" s="54">
        <v>3</v>
      </c>
      <c r="F62" s="82">
        <v>550</v>
      </c>
      <c r="G62" s="82">
        <f t="shared" si="4"/>
        <v>1650</v>
      </c>
      <c r="H62" s="149">
        <f t="shared" si="7"/>
        <v>1473.2142857142856</v>
      </c>
      <c r="I62" s="69" t="s">
        <v>80</v>
      </c>
      <c r="J62" s="54">
        <v>15</v>
      </c>
      <c r="K62" s="95" t="s">
        <v>4</v>
      </c>
      <c r="L62" s="54">
        <v>149</v>
      </c>
      <c r="M62" s="130"/>
    </row>
    <row r="63" spans="1:13" s="23" customFormat="1" ht="20.25">
      <c r="A63" s="1">
        <f t="shared" si="6"/>
        <v>49</v>
      </c>
      <c r="B63" s="68" t="s">
        <v>107</v>
      </c>
      <c r="C63" s="9" t="s">
        <v>171</v>
      </c>
      <c r="D63" s="63" t="s">
        <v>15</v>
      </c>
      <c r="E63" s="69">
        <v>1</v>
      </c>
      <c r="F63" s="81">
        <v>72500</v>
      </c>
      <c r="G63" s="82">
        <f t="shared" si="4"/>
        <v>72500</v>
      </c>
      <c r="H63" s="149">
        <f t="shared" si="7"/>
        <v>64732.14285714285</v>
      </c>
      <c r="I63" s="9" t="s">
        <v>80</v>
      </c>
      <c r="J63" s="9">
        <v>30</v>
      </c>
      <c r="K63" s="95" t="s">
        <v>4</v>
      </c>
      <c r="L63" s="54">
        <v>159</v>
      </c>
      <c r="M63" s="130"/>
    </row>
    <row r="64" spans="1:13" s="28" customFormat="1" ht="12.75">
      <c r="A64" s="1">
        <f t="shared" si="6"/>
        <v>50</v>
      </c>
      <c r="B64" s="71" t="s">
        <v>106</v>
      </c>
      <c r="C64" s="9" t="s">
        <v>171</v>
      </c>
      <c r="D64" s="63" t="s">
        <v>15</v>
      </c>
      <c r="E64" s="69">
        <v>1</v>
      </c>
      <c r="F64" s="81">
        <v>171000</v>
      </c>
      <c r="G64" s="82">
        <f t="shared" si="4"/>
        <v>171000</v>
      </c>
      <c r="H64" s="149">
        <f t="shared" si="7"/>
        <v>152678.57142857142</v>
      </c>
      <c r="I64" s="9" t="s">
        <v>78</v>
      </c>
      <c r="J64" s="9">
        <v>365</v>
      </c>
      <c r="K64" s="95" t="s">
        <v>4</v>
      </c>
      <c r="L64" s="54">
        <v>159</v>
      </c>
      <c r="M64" s="130"/>
    </row>
    <row r="65" spans="1:13" s="28" customFormat="1" ht="12.75">
      <c r="A65" s="1">
        <f t="shared" si="6"/>
        <v>51</v>
      </c>
      <c r="B65" s="71" t="s">
        <v>127</v>
      </c>
      <c r="C65" s="9" t="s">
        <v>171</v>
      </c>
      <c r="D65" s="63" t="s">
        <v>14</v>
      </c>
      <c r="E65" s="69">
        <v>5</v>
      </c>
      <c r="F65" s="81">
        <v>320</v>
      </c>
      <c r="G65" s="82">
        <f t="shared" si="4"/>
        <v>1600</v>
      </c>
      <c r="H65" s="149">
        <f t="shared" si="7"/>
        <v>1428.5714285714284</v>
      </c>
      <c r="I65" s="133" t="s">
        <v>64</v>
      </c>
      <c r="J65" s="54">
        <v>15</v>
      </c>
      <c r="K65" s="95" t="s">
        <v>4</v>
      </c>
      <c r="L65" s="54">
        <v>149</v>
      </c>
      <c r="M65" s="130"/>
    </row>
    <row r="66" spans="1:13" s="28" customFormat="1" ht="20.25">
      <c r="A66" s="1">
        <f t="shared" si="6"/>
        <v>52</v>
      </c>
      <c r="B66" s="70" t="s">
        <v>197</v>
      </c>
      <c r="C66" s="9" t="s">
        <v>171</v>
      </c>
      <c r="D66" s="63" t="s">
        <v>14</v>
      </c>
      <c r="E66" s="59">
        <v>100</v>
      </c>
      <c r="F66" s="81">
        <v>140</v>
      </c>
      <c r="G66" s="82">
        <f t="shared" si="4"/>
        <v>14000</v>
      </c>
      <c r="H66" s="149">
        <f t="shared" si="7"/>
        <v>12499.999999999998</v>
      </c>
      <c r="I66" s="69" t="s">
        <v>80</v>
      </c>
      <c r="J66" s="54">
        <v>15</v>
      </c>
      <c r="K66" s="95" t="s">
        <v>4</v>
      </c>
      <c r="L66" s="54">
        <v>149</v>
      </c>
      <c r="M66" s="130"/>
    </row>
    <row r="67" spans="1:13" s="28" customFormat="1" ht="12.75">
      <c r="A67" s="1">
        <f t="shared" si="6"/>
        <v>53</v>
      </c>
      <c r="B67" s="70" t="s">
        <v>196</v>
      </c>
      <c r="C67" s="9" t="s">
        <v>171</v>
      </c>
      <c r="D67" s="63" t="s">
        <v>14</v>
      </c>
      <c r="E67" s="59">
        <v>100</v>
      </c>
      <c r="F67" s="60">
        <v>160</v>
      </c>
      <c r="G67" s="65">
        <f t="shared" si="4"/>
        <v>16000</v>
      </c>
      <c r="H67" s="148">
        <f t="shared" si="7"/>
        <v>14285.714285714284</v>
      </c>
      <c r="I67" s="69" t="s">
        <v>80</v>
      </c>
      <c r="J67" s="54">
        <v>15</v>
      </c>
      <c r="K67" s="95" t="s">
        <v>4</v>
      </c>
      <c r="L67" s="54">
        <v>149</v>
      </c>
      <c r="M67" s="130"/>
    </row>
    <row r="68" spans="1:13" s="28" customFormat="1" ht="12.75">
      <c r="A68" s="1">
        <f t="shared" si="6"/>
        <v>54</v>
      </c>
      <c r="B68" s="109" t="s">
        <v>186</v>
      </c>
      <c r="C68" s="9" t="s">
        <v>171</v>
      </c>
      <c r="D68" s="85" t="s">
        <v>14</v>
      </c>
      <c r="E68" s="69">
        <v>10</v>
      </c>
      <c r="F68" s="81">
        <v>5000</v>
      </c>
      <c r="G68" s="82">
        <f aca="true" t="shared" si="8" ref="G68:G99">E68*F68</f>
        <v>50000</v>
      </c>
      <c r="H68" s="149">
        <f t="shared" si="7"/>
        <v>44642.85714285714</v>
      </c>
      <c r="I68" s="69" t="s">
        <v>80</v>
      </c>
      <c r="J68" s="54">
        <v>15</v>
      </c>
      <c r="K68" s="95" t="s">
        <v>4</v>
      </c>
      <c r="L68" s="54">
        <v>149</v>
      </c>
      <c r="M68" s="130"/>
    </row>
    <row r="69" spans="1:13" s="28" customFormat="1" ht="12.75">
      <c r="A69" s="1">
        <f t="shared" si="6"/>
        <v>55</v>
      </c>
      <c r="B69" s="121" t="s">
        <v>22</v>
      </c>
      <c r="C69" s="9" t="s">
        <v>171</v>
      </c>
      <c r="D69" s="85" t="s">
        <v>14</v>
      </c>
      <c r="E69" s="64">
        <v>1</v>
      </c>
      <c r="F69" s="82">
        <v>3000</v>
      </c>
      <c r="G69" s="82">
        <f t="shared" si="8"/>
        <v>3000</v>
      </c>
      <c r="H69" s="149">
        <f t="shared" si="7"/>
        <v>2678.5714285714284</v>
      </c>
      <c r="I69" s="54" t="s">
        <v>232</v>
      </c>
      <c r="J69" s="54">
        <v>15</v>
      </c>
      <c r="K69" s="95" t="s">
        <v>4</v>
      </c>
      <c r="L69" s="54">
        <v>149</v>
      </c>
      <c r="M69" s="130"/>
    </row>
    <row r="70" spans="1:13" s="28" customFormat="1" ht="12.75">
      <c r="A70" s="1">
        <f t="shared" si="6"/>
        <v>56</v>
      </c>
      <c r="B70" s="121" t="s">
        <v>22</v>
      </c>
      <c r="C70" s="9" t="s">
        <v>171</v>
      </c>
      <c r="D70" s="85" t="s">
        <v>14</v>
      </c>
      <c r="E70" s="64">
        <v>4</v>
      </c>
      <c r="F70" s="82">
        <v>1000</v>
      </c>
      <c r="G70" s="82">
        <f t="shared" si="8"/>
        <v>4000</v>
      </c>
      <c r="H70" s="149">
        <f t="shared" si="7"/>
        <v>3571.428571428571</v>
      </c>
      <c r="I70" s="54" t="s">
        <v>232</v>
      </c>
      <c r="J70" s="54">
        <v>15</v>
      </c>
      <c r="K70" s="95" t="s">
        <v>4</v>
      </c>
      <c r="L70" s="54">
        <v>149</v>
      </c>
      <c r="M70" s="130"/>
    </row>
    <row r="71" spans="1:13" s="28" customFormat="1" ht="12.75">
      <c r="A71" s="1">
        <f t="shared" si="6"/>
        <v>57</v>
      </c>
      <c r="B71" s="68" t="s">
        <v>22</v>
      </c>
      <c r="C71" s="9" t="s">
        <v>171</v>
      </c>
      <c r="D71" s="63" t="s">
        <v>14</v>
      </c>
      <c r="E71" s="64">
        <v>20</v>
      </c>
      <c r="F71" s="82">
        <v>800</v>
      </c>
      <c r="G71" s="82">
        <f t="shared" si="8"/>
        <v>16000</v>
      </c>
      <c r="H71" s="149">
        <f t="shared" si="7"/>
        <v>14285.714285714284</v>
      </c>
      <c r="I71" s="54" t="s">
        <v>232</v>
      </c>
      <c r="J71" s="54">
        <v>15</v>
      </c>
      <c r="K71" s="95" t="s">
        <v>4</v>
      </c>
      <c r="L71" s="54">
        <v>149</v>
      </c>
      <c r="M71" s="130"/>
    </row>
    <row r="72" spans="1:13" s="28" customFormat="1" ht="20.25">
      <c r="A72" s="1">
        <f t="shared" si="6"/>
        <v>58</v>
      </c>
      <c r="B72" s="122" t="s">
        <v>183</v>
      </c>
      <c r="C72" s="9" t="s">
        <v>171</v>
      </c>
      <c r="D72" s="86" t="s">
        <v>14</v>
      </c>
      <c r="E72" s="59">
        <v>2</v>
      </c>
      <c r="F72" s="81">
        <v>10200</v>
      </c>
      <c r="G72" s="82">
        <f t="shared" si="8"/>
        <v>20400</v>
      </c>
      <c r="H72" s="149">
        <f t="shared" si="7"/>
        <v>18214.285714285714</v>
      </c>
      <c r="I72" s="133" t="s">
        <v>64</v>
      </c>
      <c r="J72" s="54">
        <v>15</v>
      </c>
      <c r="K72" s="95" t="s">
        <v>4</v>
      </c>
      <c r="L72" s="54">
        <v>149</v>
      </c>
      <c r="M72" s="130"/>
    </row>
    <row r="73" spans="1:13" s="28" customFormat="1" ht="11.25" customHeight="1">
      <c r="A73" s="1">
        <f t="shared" si="6"/>
        <v>59</v>
      </c>
      <c r="B73" s="68" t="s">
        <v>23</v>
      </c>
      <c r="C73" s="9" t="s">
        <v>171</v>
      </c>
      <c r="D73" s="63" t="s">
        <v>18</v>
      </c>
      <c r="E73" s="64">
        <v>20</v>
      </c>
      <c r="F73" s="82">
        <v>200</v>
      </c>
      <c r="G73" s="82">
        <f t="shared" si="8"/>
        <v>4000</v>
      </c>
      <c r="H73" s="149">
        <f t="shared" si="7"/>
        <v>3571.428571428571</v>
      </c>
      <c r="I73" s="69" t="s">
        <v>80</v>
      </c>
      <c r="J73" s="54">
        <v>15</v>
      </c>
      <c r="K73" s="95" t="s">
        <v>4</v>
      </c>
      <c r="L73" s="54">
        <v>149</v>
      </c>
      <c r="M73" s="130"/>
    </row>
    <row r="74" spans="1:13" s="28" customFormat="1" ht="12.75">
      <c r="A74" s="1">
        <f t="shared" si="6"/>
        <v>60</v>
      </c>
      <c r="B74" s="70" t="s">
        <v>128</v>
      </c>
      <c r="C74" s="9" t="s">
        <v>171</v>
      </c>
      <c r="D74" s="63" t="s">
        <v>14</v>
      </c>
      <c r="E74" s="64">
        <v>3</v>
      </c>
      <c r="F74" s="82">
        <v>1225</v>
      </c>
      <c r="G74" s="82">
        <f t="shared" si="8"/>
        <v>3675</v>
      </c>
      <c r="H74" s="149">
        <f t="shared" si="7"/>
        <v>3281.2499999999995</v>
      </c>
      <c r="I74" s="133" t="s">
        <v>64</v>
      </c>
      <c r="J74" s="54">
        <v>15</v>
      </c>
      <c r="K74" s="95" t="s">
        <v>4</v>
      </c>
      <c r="L74" s="54">
        <v>149</v>
      </c>
      <c r="M74" s="130"/>
    </row>
    <row r="75" spans="1:13" s="28" customFormat="1" ht="20.25">
      <c r="A75" s="1">
        <f t="shared" si="6"/>
        <v>61</v>
      </c>
      <c r="B75" s="70" t="s">
        <v>184</v>
      </c>
      <c r="C75" s="9" t="s">
        <v>171</v>
      </c>
      <c r="D75" s="63" t="s">
        <v>15</v>
      </c>
      <c r="E75" s="59">
        <v>1</v>
      </c>
      <c r="F75" s="81">
        <v>40000</v>
      </c>
      <c r="G75" s="82">
        <f t="shared" si="8"/>
        <v>40000</v>
      </c>
      <c r="H75" s="149">
        <f t="shared" si="7"/>
        <v>35714.28571428571</v>
      </c>
      <c r="I75" s="54" t="s">
        <v>148</v>
      </c>
      <c r="J75" s="54">
        <v>15</v>
      </c>
      <c r="K75" s="95" t="s">
        <v>4</v>
      </c>
      <c r="L75" s="54">
        <v>159</v>
      </c>
      <c r="M75" s="140"/>
    </row>
    <row r="76" spans="1:13" s="28" customFormat="1" ht="12.75">
      <c r="A76" s="1">
        <f t="shared" si="6"/>
        <v>62</v>
      </c>
      <c r="B76" s="88" t="s">
        <v>129</v>
      </c>
      <c r="C76" s="9" t="s">
        <v>171</v>
      </c>
      <c r="D76" s="63" t="s">
        <v>14</v>
      </c>
      <c r="E76" s="64">
        <v>10</v>
      </c>
      <c r="F76" s="82">
        <v>150</v>
      </c>
      <c r="G76" s="82">
        <f t="shared" si="8"/>
        <v>1500</v>
      </c>
      <c r="H76" s="149">
        <f t="shared" si="7"/>
        <v>1339.2857142857142</v>
      </c>
      <c r="I76" s="133" t="s">
        <v>64</v>
      </c>
      <c r="J76" s="54">
        <v>15</v>
      </c>
      <c r="K76" s="95" t="s">
        <v>4</v>
      </c>
      <c r="L76" s="54">
        <v>149</v>
      </c>
      <c r="M76" s="130"/>
    </row>
    <row r="77" spans="1:13" s="28" customFormat="1" ht="20.25">
      <c r="A77" s="1">
        <f t="shared" si="6"/>
        <v>63</v>
      </c>
      <c r="B77" s="110" t="s">
        <v>172</v>
      </c>
      <c r="C77" s="9" t="s">
        <v>171</v>
      </c>
      <c r="D77" s="113" t="s">
        <v>17</v>
      </c>
      <c r="E77" s="66">
        <v>1</v>
      </c>
      <c r="F77" s="67">
        <v>220000</v>
      </c>
      <c r="G77" s="60">
        <f t="shared" si="8"/>
        <v>220000</v>
      </c>
      <c r="H77" s="148">
        <v>220000</v>
      </c>
      <c r="I77" s="9" t="s">
        <v>78</v>
      </c>
      <c r="J77" s="9">
        <v>365</v>
      </c>
      <c r="K77" s="95" t="s">
        <v>4</v>
      </c>
      <c r="L77" s="132">
        <v>159</v>
      </c>
      <c r="M77" s="130"/>
    </row>
    <row r="78" spans="1:13" s="28" customFormat="1" ht="20.25">
      <c r="A78" s="1">
        <f t="shared" si="6"/>
        <v>64</v>
      </c>
      <c r="B78" s="68" t="s">
        <v>195</v>
      </c>
      <c r="C78" s="9" t="s">
        <v>171</v>
      </c>
      <c r="D78" s="87" t="s">
        <v>15</v>
      </c>
      <c r="E78" s="59">
        <v>1</v>
      </c>
      <c r="F78" s="81">
        <v>7000</v>
      </c>
      <c r="G78" s="82">
        <f t="shared" si="8"/>
        <v>7000</v>
      </c>
      <c r="H78" s="149">
        <f aca="true" t="shared" si="9" ref="H78:H83">G78/1.12</f>
        <v>6249.999999999999</v>
      </c>
      <c r="I78" s="9" t="s">
        <v>80</v>
      </c>
      <c r="J78" s="9">
        <v>30</v>
      </c>
      <c r="K78" s="95" t="s">
        <v>4</v>
      </c>
      <c r="L78" s="54">
        <v>159</v>
      </c>
      <c r="M78" s="130"/>
    </row>
    <row r="79" spans="1:13" s="28" customFormat="1" ht="12.75">
      <c r="A79" s="1">
        <f t="shared" si="6"/>
        <v>65</v>
      </c>
      <c r="B79" s="61" t="s">
        <v>194</v>
      </c>
      <c r="C79" s="9" t="s">
        <v>171</v>
      </c>
      <c r="D79" s="87" t="s">
        <v>15</v>
      </c>
      <c r="E79" s="59">
        <v>1</v>
      </c>
      <c r="F79" s="81">
        <v>100000</v>
      </c>
      <c r="G79" s="82">
        <f t="shared" si="8"/>
        <v>100000</v>
      </c>
      <c r="H79" s="149">
        <f t="shared" si="9"/>
        <v>89285.71428571428</v>
      </c>
      <c r="I79" s="66" t="s">
        <v>80</v>
      </c>
      <c r="J79" s="9">
        <v>30</v>
      </c>
      <c r="K79" s="95" t="s">
        <v>4</v>
      </c>
      <c r="L79" s="54">
        <v>159</v>
      </c>
      <c r="M79" s="130"/>
    </row>
    <row r="80" spans="1:13" s="28" customFormat="1" ht="20.25">
      <c r="A80" s="1">
        <f t="shared" si="6"/>
        <v>66</v>
      </c>
      <c r="B80" s="61" t="s">
        <v>193</v>
      </c>
      <c r="C80" s="9" t="s">
        <v>171</v>
      </c>
      <c r="D80" s="87" t="s">
        <v>15</v>
      </c>
      <c r="E80" s="59">
        <v>1</v>
      </c>
      <c r="F80" s="81">
        <v>100000</v>
      </c>
      <c r="G80" s="82">
        <f t="shared" si="8"/>
        <v>100000</v>
      </c>
      <c r="H80" s="149">
        <f t="shared" si="9"/>
        <v>89285.71428571428</v>
      </c>
      <c r="I80" s="66" t="s">
        <v>80</v>
      </c>
      <c r="J80" s="9">
        <v>30</v>
      </c>
      <c r="K80" s="95" t="s">
        <v>4</v>
      </c>
      <c r="L80" s="54">
        <v>159</v>
      </c>
      <c r="M80" s="130"/>
    </row>
    <row r="81" spans="1:13" s="28" customFormat="1" ht="20.25">
      <c r="A81" s="1">
        <f t="shared" si="6"/>
        <v>67</v>
      </c>
      <c r="B81" s="61" t="s">
        <v>192</v>
      </c>
      <c r="C81" s="9" t="s">
        <v>171</v>
      </c>
      <c r="D81" s="87" t="s">
        <v>15</v>
      </c>
      <c r="E81" s="59">
        <v>1</v>
      </c>
      <c r="F81" s="81">
        <v>16000</v>
      </c>
      <c r="G81" s="82">
        <f t="shared" si="8"/>
        <v>16000</v>
      </c>
      <c r="H81" s="149">
        <f t="shared" si="9"/>
        <v>14285.714285714284</v>
      </c>
      <c r="I81" s="66" t="s">
        <v>80</v>
      </c>
      <c r="J81" s="9">
        <v>30</v>
      </c>
      <c r="K81" s="95" t="s">
        <v>4</v>
      </c>
      <c r="L81" s="54">
        <v>159</v>
      </c>
      <c r="M81" s="130"/>
    </row>
    <row r="82" spans="1:13" s="28" customFormat="1" ht="20.25">
      <c r="A82" s="1">
        <f t="shared" si="6"/>
        <v>68</v>
      </c>
      <c r="B82" s="61" t="s">
        <v>191</v>
      </c>
      <c r="C82" s="9" t="s">
        <v>171</v>
      </c>
      <c r="D82" s="87" t="s">
        <v>15</v>
      </c>
      <c r="E82" s="59">
        <v>1</v>
      </c>
      <c r="F82" s="81">
        <v>120000</v>
      </c>
      <c r="G82" s="82">
        <f t="shared" si="8"/>
        <v>120000</v>
      </c>
      <c r="H82" s="149">
        <f t="shared" si="9"/>
        <v>107142.85714285713</v>
      </c>
      <c r="I82" s="66" t="s">
        <v>80</v>
      </c>
      <c r="J82" s="9">
        <v>30</v>
      </c>
      <c r="K82" s="95" t="s">
        <v>4</v>
      </c>
      <c r="L82" s="54">
        <v>159</v>
      </c>
      <c r="M82" s="130"/>
    </row>
    <row r="83" spans="1:13" s="28" customFormat="1" ht="12.75">
      <c r="A83" s="1">
        <f t="shared" si="6"/>
        <v>69</v>
      </c>
      <c r="B83" s="88" t="s">
        <v>71</v>
      </c>
      <c r="C83" s="9" t="s">
        <v>171</v>
      </c>
      <c r="D83" s="69" t="s">
        <v>14</v>
      </c>
      <c r="E83" s="64">
        <v>10</v>
      </c>
      <c r="F83" s="82">
        <v>300</v>
      </c>
      <c r="G83" s="82">
        <f t="shared" si="8"/>
        <v>3000</v>
      </c>
      <c r="H83" s="149">
        <f t="shared" si="9"/>
        <v>2678.5714285714284</v>
      </c>
      <c r="I83" s="69" t="s">
        <v>80</v>
      </c>
      <c r="J83" s="54">
        <v>15</v>
      </c>
      <c r="K83" s="95" t="s">
        <v>4</v>
      </c>
      <c r="L83" s="54">
        <v>149</v>
      </c>
      <c r="M83" s="130"/>
    </row>
    <row r="84" spans="1:13" s="28" customFormat="1" ht="20.25">
      <c r="A84" s="1">
        <f t="shared" si="6"/>
        <v>70</v>
      </c>
      <c r="B84" s="68" t="s">
        <v>189</v>
      </c>
      <c r="C84" s="9" t="s">
        <v>171</v>
      </c>
      <c r="D84" s="63" t="s">
        <v>15</v>
      </c>
      <c r="E84" s="59">
        <v>1</v>
      </c>
      <c r="F84" s="81">
        <v>130000</v>
      </c>
      <c r="G84" s="82">
        <f t="shared" si="8"/>
        <v>130000</v>
      </c>
      <c r="H84" s="149">
        <v>130000</v>
      </c>
      <c r="I84" s="9" t="s">
        <v>78</v>
      </c>
      <c r="J84" s="9">
        <v>365</v>
      </c>
      <c r="K84" s="95" t="s">
        <v>4</v>
      </c>
      <c r="L84" s="54">
        <v>159</v>
      </c>
      <c r="M84" s="130"/>
    </row>
    <row r="85" spans="1:13" s="28" customFormat="1" ht="30">
      <c r="A85" s="1">
        <f t="shared" si="6"/>
        <v>71</v>
      </c>
      <c r="B85" s="74" t="s">
        <v>152</v>
      </c>
      <c r="C85" s="9" t="s">
        <v>171</v>
      </c>
      <c r="D85" s="75" t="s">
        <v>15</v>
      </c>
      <c r="E85" s="64">
        <v>1</v>
      </c>
      <c r="F85" s="82">
        <v>60000</v>
      </c>
      <c r="G85" s="82">
        <f t="shared" si="8"/>
        <v>60000</v>
      </c>
      <c r="H85" s="149">
        <v>60000</v>
      </c>
      <c r="I85" s="9" t="s">
        <v>190</v>
      </c>
      <c r="J85" s="9">
        <v>20</v>
      </c>
      <c r="K85" s="95" t="s">
        <v>4</v>
      </c>
      <c r="L85" s="54">
        <v>159</v>
      </c>
      <c r="M85" s="130"/>
    </row>
    <row r="86" spans="1:13" s="28" customFormat="1" ht="12.75">
      <c r="A86" s="1">
        <f t="shared" si="6"/>
        <v>72</v>
      </c>
      <c r="B86" s="68" t="s">
        <v>27</v>
      </c>
      <c r="C86" s="9" t="s">
        <v>171</v>
      </c>
      <c r="D86" s="63" t="s">
        <v>14</v>
      </c>
      <c r="E86" s="64">
        <v>65</v>
      </c>
      <c r="F86" s="82">
        <v>200</v>
      </c>
      <c r="G86" s="82">
        <f t="shared" si="8"/>
        <v>13000</v>
      </c>
      <c r="H86" s="149">
        <f aca="true" t="shared" si="10" ref="H86:H117">G86/1.12</f>
        <v>11607.142857142857</v>
      </c>
      <c r="I86" s="54" t="s">
        <v>232</v>
      </c>
      <c r="J86" s="54">
        <v>15</v>
      </c>
      <c r="K86" s="95" t="s">
        <v>4</v>
      </c>
      <c r="L86" s="54">
        <v>149</v>
      </c>
      <c r="M86" s="130"/>
    </row>
    <row r="87" spans="1:13" s="28" customFormat="1" ht="12.75">
      <c r="A87" s="1">
        <f t="shared" si="6"/>
        <v>73</v>
      </c>
      <c r="B87" s="68" t="s">
        <v>21</v>
      </c>
      <c r="C87" s="9" t="s">
        <v>171</v>
      </c>
      <c r="D87" s="63" t="s">
        <v>14</v>
      </c>
      <c r="E87" s="64">
        <v>300</v>
      </c>
      <c r="F87" s="82">
        <v>25</v>
      </c>
      <c r="G87" s="82">
        <f t="shared" si="8"/>
        <v>7500</v>
      </c>
      <c r="H87" s="149">
        <f t="shared" si="10"/>
        <v>6696.428571428571</v>
      </c>
      <c r="I87" s="69" t="s">
        <v>80</v>
      </c>
      <c r="J87" s="54">
        <v>15</v>
      </c>
      <c r="K87" s="95" t="s">
        <v>4</v>
      </c>
      <c r="L87" s="54">
        <v>149</v>
      </c>
      <c r="M87" s="130"/>
    </row>
    <row r="88" spans="1:13" s="28" customFormat="1" ht="30">
      <c r="A88" s="1">
        <f t="shared" si="6"/>
        <v>74</v>
      </c>
      <c r="B88" s="68" t="s">
        <v>222</v>
      </c>
      <c r="C88" s="9" t="s">
        <v>171</v>
      </c>
      <c r="D88" s="63" t="s">
        <v>14</v>
      </c>
      <c r="E88" s="59">
        <v>20</v>
      </c>
      <c r="F88" s="60">
        <v>6000</v>
      </c>
      <c r="G88" s="65">
        <f t="shared" si="8"/>
        <v>120000</v>
      </c>
      <c r="H88" s="148">
        <f t="shared" si="10"/>
        <v>107142.85714285713</v>
      </c>
      <c r="I88" s="69" t="s">
        <v>80</v>
      </c>
      <c r="J88" s="54">
        <v>15</v>
      </c>
      <c r="K88" s="95" t="s">
        <v>4</v>
      </c>
      <c r="L88" s="54">
        <v>149</v>
      </c>
      <c r="M88" s="130"/>
    </row>
    <row r="89" spans="1:13" s="28" customFormat="1" ht="20.25">
      <c r="A89" s="1">
        <f t="shared" si="6"/>
        <v>75</v>
      </c>
      <c r="B89" s="68" t="s">
        <v>221</v>
      </c>
      <c r="C89" s="9" t="s">
        <v>171</v>
      </c>
      <c r="D89" s="63" t="s">
        <v>14</v>
      </c>
      <c r="E89" s="59">
        <v>2</v>
      </c>
      <c r="F89" s="60">
        <v>19000</v>
      </c>
      <c r="G89" s="65">
        <f t="shared" si="8"/>
        <v>38000</v>
      </c>
      <c r="H89" s="148">
        <f t="shared" si="10"/>
        <v>33928.57142857143</v>
      </c>
      <c r="I89" s="69" t="s">
        <v>80</v>
      </c>
      <c r="J89" s="54">
        <v>15</v>
      </c>
      <c r="K89" s="95" t="s">
        <v>4</v>
      </c>
      <c r="L89" s="54">
        <v>149</v>
      </c>
      <c r="M89" s="130"/>
    </row>
    <row r="90" spans="1:13" s="28" customFormat="1" ht="12.75">
      <c r="A90" s="1">
        <f t="shared" si="6"/>
        <v>76</v>
      </c>
      <c r="B90" s="68" t="s">
        <v>113</v>
      </c>
      <c r="C90" s="9" t="s">
        <v>171</v>
      </c>
      <c r="D90" s="63" t="s">
        <v>14</v>
      </c>
      <c r="E90" s="64">
        <v>14</v>
      </c>
      <c r="F90" s="82">
        <v>55</v>
      </c>
      <c r="G90" s="82">
        <f t="shared" si="8"/>
        <v>770</v>
      </c>
      <c r="H90" s="149">
        <f t="shared" si="10"/>
        <v>687.4999999999999</v>
      </c>
      <c r="I90" s="69" t="s">
        <v>80</v>
      </c>
      <c r="J90" s="54">
        <v>15</v>
      </c>
      <c r="K90" s="95" t="s">
        <v>4</v>
      </c>
      <c r="L90" s="54">
        <v>149</v>
      </c>
      <c r="M90" s="130"/>
    </row>
    <row r="91" spans="1:13" s="28" customFormat="1" ht="12.75">
      <c r="A91" s="1">
        <f t="shared" si="6"/>
        <v>77</v>
      </c>
      <c r="B91" s="68" t="s">
        <v>62</v>
      </c>
      <c r="C91" s="9" t="s">
        <v>171</v>
      </c>
      <c r="D91" s="63" t="s">
        <v>14</v>
      </c>
      <c r="E91" s="64">
        <v>10</v>
      </c>
      <c r="F91" s="82">
        <v>100</v>
      </c>
      <c r="G91" s="82">
        <f t="shared" si="8"/>
        <v>1000</v>
      </c>
      <c r="H91" s="149">
        <f t="shared" si="10"/>
        <v>892.8571428571428</v>
      </c>
      <c r="I91" s="69" t="s">
        <v>80</v>
      </c>
      <c r="J91" s="54">
        <v>15</v>
      </c>
      <c r="K91" s="95" t="s">
        <v>4</v>
      </c>
      <c r="L91" s="54">
        <v>149</v>
      </c>
      <c r="M91" s="130"/>
    </row>
    <row r="92" spans="1:13" s="28" customFormat="1" ht="12.75">
      <c r="A92" s="1">
        <f t="shared" si="6"/>
        <v>78</v>
      </c>
      <c r="B92" s="70" t="s">
        <v>130</v>
      </c>
      <c r="C92" s="9" t="s">
        <v>171</v>
      </c>
      <c r="D92" s="63" t="s">
        <v>131</v>
      </c>
      <c r="E92" s="64">
        <v>15</v>
      </c>
      <c r="F92" s="82">
        <v>300</v>
      </c>
      <c r="G92" s="82">
        <f t="shared" si="8"/>
        <v>4500</v>
      </c>
      <c r="H92" s="149">
        <f t="shared" si="10"/>
        <v>4017.8571428571427</v>
      </c>
      <c r="I92" s="69" t="s">
        <v>80</v>
      </c>
      <c r="J92" s="54">
        <v>15</v>
      </c>
      <c r="K92" s="95" t="s">
        <v>4</v>
      </c>
      <c r="L92" s="54">
        <v>149</v>
      </c>
      <c r="M92" s="130"/>
    </row>
    <row r="93" spans="1:13" s="28" customFormat="1" ht="20.25">
      <c r="A93" s="1">
        <f t="shared" si="6"/>
        <v>79</v>
      </c>
      <c r="B93" s="70" t="s">
        <v>42</v>
      </c>
      <c r="C93" s="9" t="s">
        <v>171</v>
      </c>
      <c r="D93" s="63" t="s">
        <v>14</v>
      </c>
      <c r="E93" s="64">
        <v>5</v>
      </c>
      <c r="F93" s="82">
        <v>1500</v>
      </c>
      <c r="G93" s="82">
        <f t="shared" si="8"/>
        <v>7500</v>
      </c>
      <c r="H93" s="149">
        <f t="shared" si="10"/>
        <v>6696.428571428571</v>
      </c>
      <c r="I93" s="69" t="s">
        <v>80</v>
      </c>
      <c r="J93" s="54">
        <v>15</v>
      </c>
      <c r="K93" s="95" t="s">
        <v>4</v>
      </c>
      <c r="L93" s="54">
        <v>149</v>
      </c>
      <c r="M93" s="130"/>
    </row>
    <row r="94" spans="1:13" s="28" customFormat="1" ht="12.75">
      <c r="A94" s="1">
        <f t="shared" si="6"/>
        <v>80</v>
      </c>
      <c r="B94" s="70" t="s">
        <v>72</v>
      </c>
      <c r="C94" s="9" t="s">
        <v>171</v>
      </c>
      <c r="D94" s="63" t="s">
        <v>14</v>
      </c>
      <c r="E94" s="64">
        <v>10</v>
      </c>
      <c r="F94" s="82">
        <v>1100</v>
      </c>
      <c r="G94" s="82">
        <f t="shared" si="8"/>
        <v>11000</v>
      </c>
      <c r="H94" s="149">
        <f t="shared" si="10"/>
        <v>9821.42857142857</v>
      </c>
      <c r="I94" s="69" t="s">
        <v>80</v>
      </c>
      <c r="J94" s="54">
        <v>15</v>
      </c>
      <c r="K94" s="95" t="s">
        <v>4</v>
      </c>
      <c r="L94" s="54">
        <v>149</v>
      </c>
      <c r="M94" s="130"/>
    </row>
    <row r="95" spans="1:13" s="28" customFormat="1" ht="12.75">
      <c r="A95" s="1">
        <f t="shared" si="6"/>
        <v>81</v>
      </c>
      <c r="B95" s="70" t="s">
        <v>132</v>
      </c>
      <c r="C95" s="9" t="s">
        <v>171</v>
      </c>
      <c r="D95" s="63" t="s">
        <v>14</v>
      </c>
      <c r="E95" s="64">
        <v>3</v>
      </c>
      <c r="F95" s="82">
        <v>2000</v>
      </c>
      <c r="G95" s="82">
        <f t="shared" si="8"/>
        <v>6000</v>
      </c>
      <c r="H95" s="149">
        <f t="shared" si="10"/>
        <v>5357.142857142857</v>
      </c>
      <c r="I95" s="69" t="s">
        <v>80</v>
      </c>
      <c r="J95" s="54">
        <v>15</v>
      </c>
      <c r="K95" s="95" t="s">
        <v>4</v>
      </c>
      <c r="L95" s="54">
        <v>149</v>
      </c>
      <c r="M95" s="130"/>
    </row>
    <row r="96" spans="1:13" s="29" customFormat="1" ht="12.75" customHeight="1">
      <c r="A96" s="1">
        <f t="shared" si="6"/>
        <v>82</v>
      </c>
      <c r="B96" s="68" t="s">
        <v>91</v>
      </c>
      <c r="C96" s="9" t="s">
        <v>171</v>
      </c>
      <c r="D96" s="63" t="s">
        <v>14</v>
      </c>
      <c r="E96" s="64">
        <v>150</v>
      </c>
      <c r="F96" s="82">
        <v>25</v>
      </c>
      <c r="G96" s="82">
        <f t="shared" si="8"/>
        <v>3750</v>
      </c>
      <c r="H96" s="149">
        <f t="shared" si="10"/>
        <v>3348.2142857142853</v>
      </c>
      <c r="I96" s="69" t="s">
        <v>80</v>
      </c>
      <c r="J96" s="54">
        <v>15</v>
      </c>
      <c r="K96" s="95" t="s">
        <v>4</v>
      </c>
      <c r="L96" s="54">
        <v>149</v>
      </c>
      <c r="M96" s="54"/>
    </row>
    <row r="97" spans="1:13" s="29" customFormat="1" ht="12.75" customHeight="1">
      <c r="A97" s="1">
        <f t="shared" si="6"/>
        <v>83</v>
      </c>
      <c r="B97" s="68" t="s">
        <v>198</v>
      </c>
      <c r="C97" s="9" t="s">
        <v>171</v>
      </c>
      <c r="D97" s="63" t="s">
        <v>14</v>
      </c>
      <c r="E97" s="64">
        <v>20</v>
      </c>
      <c r="F97" s="82">
        <v>100</v>
      </c>
      <c r="G97" s="82">
        <f t="shared" si="8"/>
        <v>2000</v>
      </c>
      <c r="H97" s="149">
        <f t="shared" si="10"/>
        <v>1785.7142857142856</v>
      </c>
      <c r="I97" s="69" t="s">
        <v>80</v>
      </c>
      <c r="J97" s="54">
        <v>15</v>
      </c>
      <c r="K97" s="95" t="s">
        <v>4</v>
      </c>
      <c r="L97" s="54">
        <v>149</v>
      </c>
      <c r="M97" s="54"/>
    </row>
    <row r="98" spans="1:13" s="28" customFormat="1" ht="12.75">
      <c r="A98" s="1">
        <f t="shared" si="6"/>
        <v>84</v>
      </c>
      <c r="B98" s="68" t="s">
        <v>92</v>
      </c>
      <c r="C98" s="9" t="s">
        <v>171</v>
      </c>
      <c r="D98" s="63" t="s">
        <v>25</v>
      </c>
      <c r="E98" s="64">
        <v>12</v>
      </c>
      <c r="F98" s="82">
        <v>600</v>
      </c>
      <c r="G98" s="82">
        <f t="shared" si="8"/>
        <v>7200</v>
      </c>
      <c r="H98" s="149">
        <f t="shared" si="10"/>
        <v>6428.5714285714275</v>
      </c>
      <c r="I98" s="69" t="s">
        <v>64</v>
      </c>
      <c r="J98" s="54">
        <v>15</v>
      </c>
      <c r="K98" s="95" t="s">
        <v>4</v>
      </c>
      <c r="L98" s="54">
        <v>149</v>
      </c>
      <c r="M98" s="130"/>
    </row>
    <row r="99" spans="1:13" s="28" customFormat="1" ht="12.75">
      <c r="A99" s="1">
        <f t="shared" si="6"/>
        <v>85</v>
      </c>
      <c r="B99" s="61" t="s">
        <v>51</v>
      </c>
      <c r="C99" s="9" t="s">
        <v>171</v>
      </c>
      <c r="D99" s="63" t="s">
        <v>56</v>
      </c>
      <c r="E99" s="64">
        <v>300</v>
      </c>
      <c r="F99" s="82">
        <v>100</v>
      </c>
      <c r="G99" s="82">
        <f t="shared" si="8"/>
        <v>30000</v>
      </c>
      <c r="H99" s="149">
        <f t="shared" si="10"/>
        <v>26785.714285714283</v>
      </c>
      <c r="I99" s="69" t="s">
        <v>80</v>
      </c>
      <c r="J99" s="54">
        <v>15</v>
      </c>
      <c r="K99" s="95" t="s">
        <v>4</v>
      </c>
      <c r="L99" s="54">
        <v>149</v>
      </c>
      <c r="M99" s="130"/>
    </row>
    <row r="100" spans="1:13" s="28" customFormat="1" ht="12.75">
      <c r="A100" s="1">
        <f t="shared" si="6"/>
        <v>86</v>
      </c>
      <c r="B100" s="88" t="s">
        <v>52</v>
      </c>
      <c r="C100" s="9" t="s">
        <v>171</v>
      </c>
      <c r="D100" s="63" t="s">
        <v>14</v>
      </c>
      <c r="E100" s="64">
        <v>5</v>
      </c>
      <c r="F100" s="82">
        <v>1000</v>
      </c>
      <c r="G100" s="82">
        <f aca="true" t="shared" si="11" ref="G100:G132">E100*F100</f>
        <v>5000</v>
      </c>
      <c r="H100" s="149">
        <f t="shared" si="10"/>
        <v>4464.285714285714</v>
      </c>
      <c r="I100" s="133" t="s">
        <v>64</v>
      </c>
      <c r="J100" s="54">
        <v>15</v>
      </c>
      <c r="K100" s="95" t="s">
        <v>4</v>
      </c>
      <c r="L100" s="54">
        <v>149</v>
      </c>
      <c r="M100" s="130"/>
    </row>
    <row r="101" spans="1:13" s="28" customFormat="1" ht="12.75">
      <c r="A101" s="1">
        <f t="shared" si="6"/>
        <v>87</v>
      </c>
      <c r="B101" s="88" t="s">
        <v>73</v>
      </c>
      <c r="C101" s="9" t="s">
        <v>171</v>
      </c>
      <c r="D101" s="63" t="s">
        <v>14</v>
      </c>
      <c r="E101" s="64">
        <v>100</v>
      </c>
      <c r="F101" s="82">
        <v>225</v>
      </c>
      <c r="G101" s="82">
        <f t="shared" si="11"/>
        <v>22500</v>
      </c>
      <c r="H101" s="149">
        <f t="shared" si="10"/>
        <v>20089.285714285714</v>
      </c>
      <c r="I101" s="133" t="s">
        <v>64</v>
      </c>
      <c r="J101" s="54">
        <v>15</v>
      </c>
      <c r="K101" s="95" t="s">
        <v>4</v>
      </c>
      <c r="L101" s="54">
        <v>149</v>
      </c>
      <c r="M101" s="130"/>
    </row>
    <row r="102" spans="1:13" s="28" customFormat="1" ht="12.75">
      <c r="A102" s="1">
        <f aca="true" t="shared" si="12" ref="A102:A166">A101+1</f>
        <v>88</v>
      </c>
      <c r="B102" s="88" t="s">
        <v>38</v>
      </c>
      <c r="C102" s="9" t="s">
        <v>171</v>
      </c>
      <c r="D102" s="63" t="s">
        <v>47</v>
      </c>
      <c r="E102" s="64">
        <v>250</v>
      </c>
      <c r="F102" s="82">
        <v>130</v>
      </c>
      <c r="G102" s="82">
        <f t="shared" si="11"/>
        <v>32500</v>
      </c>
      <c r="H102" s="149">
        <f t="shared" si="10"/>
        <v>29017.85714285714</v>
      </c>
      <c r="I102" s="133" t="s">
        <v>64</v>
      </c>
      <c r="J102" s="54">
        <v>15</v>
      </c>
      <c r="K102" s="95" t="s">
        <v>4</v>
      </c>
      <c r="L102" s="54">
        <v>149</v>
      </c>
      <c r="M102" s="130"/>
    </row>
    <row r="103" spans="1:13" s="28" customFormat="1" ht="12.75">
      <c r="A103" s="1">
        <f t="shared" si="12"/>
        <v>89</v>
      </c>
      <c r="B103" s="88" t="s">
        <v>37</v>
      </c>
      <c r="C103" s="9" t="s">
        <v>171</v>
      </c>
      <c r="D103" s="63" t="s">
        <v>47</v>
      </c>
      <c r="E103" s="64">
        <v>250</v>
      </c>
      <c r="F103" s="82">
        <v>70</v>
      </c>
      <c r="G103" s="82">
        <f t="shared" si="11"/>
        <v>17500</v>
      </c>
      <c r="H103" s="149">
        <f t="shared" si="10"/>
        <v>15624.999999999998</v>
      </c>
      <c r="I103" s="133" t="s">
        <v>64</v>
      </c>
      <c r="J103" s="54">
        <v>15</v>
      </c>
      <c r="K103" s="95" t="s">
        <v>4</v>
      </c>
      <c r="L103" s="54">
        <v>149</v>
      </c>
      <c r="M103" s="130"/>
    </row>
    <row r="104" spans="1:13" s="28" customFormat="1" ht="12.75">
      <c r="A104" s="1">
        <f t="shared" si="12"/>
        <v>90</v>
      </c>
      <c r="B104" s="68" t="s">
        <v>199</v>
      </c>
      <c r="C104" s="9" t="s">
        <v>171</v>
      </c>
      <c r="D104" s="63" t="s">
        <v>14</v>
      </c>
      <c r="E104" s="64">
        <v>2</v>
      </c>
      <c r="F104" s="82">
        <v>10000</v>
      </c>
      <c r="G104" s="82">
        <f t="shared" si="11"/>
        <v>20000</v>
      </c>
      <c r="H104" s="149">
        <f t="shared" si="10"/>
        <v>17857.142857142855</v>
      </c>
      <c r="I104" s="69" t="s">
        <v>80</v>
      </c>
      <c r="J104" s="54">
        <v>15</v>
      </c>
      <c r="K104" s="95" t="s">
        <v>4</v>
      </c>
      <c r="L104" s="54">
        <v>149</v>
      </c>
      <c r="M104" s="130"/>
    </row>
    <row r="105" spans="1:13" s="28" customFormat="1" ht="20.25">
      <c r="A105" s="1">
        <f t="shared" si="12"/>
        <v>91</v>
      </c>
      <c r="B105" s="68" t="s">
        <v>200</v>
      </c>
      <c r="C105" s="9" t="s">
        <v>171</v>
      </c>
      <c r="D105" s="63" t="s">
        <v>14</v>
      </c>
      <c r="E105" s="64">
        <v>10</v>
      </c>
      <c r="F105" s="82">
        <v>1500</v>
      </c>
      <c r="G105" s="82">
        <f t="shared" si="11"/>
        <v>15000</v>
      </c>
      <c r="H105" s="149">
        <f t="shared" si="10"/>
        <v>13392.857142857141</v>
      </c>
      <c r="I105" s="69" t="s">
        <v>80</v>
      </c>
      <c r="J105" s="54">
        <v>15</v>
      </c>
      <c r="K105" s="95" t="s">
        <v>4</v>
      </c>
      <c r="L105" s="54">
        <v>149</v>
      </c>
      <c r="M105" s="130"/>
    </row>
    <row r="106" spans="1:13" s="28" customFormat="1" ht="12.75">
      <c r="A106" s="1">
        <f t="shared" si="12"/>
        <v>92</v>
      </c>
      <c r="B106" s="61" t="s">
        <v>201</v>
      </c>
      <c r="C106" s="9" t="s">
        <v>171</v>
      </c>
      <c r="D106" s="63" t="s">
        <v>28</v>
      </c>
      <c r="E106" s="64">
        <v>20</v>
      </c>
      <c r="F106" s="82">
        <v>2500</v>
      </c>
      <c r="G106" s="82">
        <f t="shared" si="11"/>
        <v>50000</v>
      </c>
      <c r="H106" s="149">
        <f t="shared" si="10"/>
        <v>44642.85714285714</v>
      </c>
      <c r="I106" s="133" t="s">
        <v>64</v>
      </c>
      <c r="J106" s="54">
        <v>15</v>
      </c>
      <c r="K106" s="95" t="s">
        <v>4</v>
      </c>
      <c r="L106" s="54">
        <v>149</v>
      </c>
      <c r="M106" s="141"/>
    </row>
    <row r="107" spans="1:13" s="28" customFormat="1" ht="12.75">
      <c r="A107" s="1">
        <f t="shared" si="12"/>
        <v>93</v>
      </c>
      <c r="B107" s="61" t="s">
        <v>114</v>
      </c>
      <c r="C107" s="9" t="s">
        <v>171</v>
      </c>
      <c r="D107" s="63" t="s">
        <v>14</v>
      </c>
      <c r="E107" s="64">
        <v>5</v>
      </c>
      <c r="F107" s="82">
        <v>500</v>
      </c>
      <c r="G107" s="82">
        <f t="shared" si="11"/>
        <v>2500</v>
      </c>
      <c r="H107" s="149">
        <f t="shared" si="10"/>
        <v>2232.142857142857</v>
      </c>
      <c r="I107" s="133" t="s">
        <v>64</v>
      </c>
      <c r="J107" s="54">
        <v>15</v>
      </c>
      <c r="K107" s="95" t="s">
        <v>4</v>
      </c>
      <c r="L107" s="54">
        <v>149</v>
      </c>
      <c r="M107" s="141"/>
    </row>
    <row r="108" spans="1:13" s="28" customFormat="1" ht="20.25">
      <c r="A108" s="1">
        <f t="shared" si="12"/>
        <v>94</v>
      </c>
      <c r="B108" s="61" t="s">
        <v>207</v>
      </c>
      <c r="C108" s="9" t="s">
        <v>171</v>
      </c>
      <c r="D108" s="63" t="s">
        <v>14</v>
      </c>
      <c r="E108" s="64">
        <v>10</v>
      </c>
      <c r="F108" s="82">
        <v>3000</v>
      </c>
      <c r="G108" s="82">
        <f t="shared" si="11"/>
        <v>30000</v>
      </c>
      <c r="H108" s="149">
        <f t="shared" si="10"/>
        <v>26785.714285714283</v>
      </c>
      <c r="I108" s="133" t="s">
        <v>64</v>
      </c>
      <c r="J108" s="54">
        <v>15</v>
      </c>
      <c r="K108" s="95" t="s">
        <v>4</v>
      </c>
      <c r="L108" s="54">
        <v>149</v>
      </c>
      <c r="M108" s="141"/>
    </row>
    <row r="109" spans="1:13" s="28" customFormat="1" ht="20.25">
      <c r="A109" s="1">
        <f t="shared" si="12"/>
        <v>95</v>
      </c>
      <c r="B109" s="61" t="s">
        <v>203</v>
      </c>
      <c r="C109" s="9" t="s">
        <v>171</v>
      </c>
      <c r="D109" s="62" t="s">
        <v>15</v>
      </c>
      <c r="E109" s="59">
        <v>1</v>
      </c>
      <c r="F109" s="81">
        <v>78000</v>
      </c>
      <c r="G109" s="82">
        <f t="shared" si="11"/>
        <v>78000</v>
      </c>
      <c r="H109" s="149">
        <f t="shared" si="10"/>
        <v>69642.85714285713</v>
      </c>
      <c r="I109" s="9" t="s">
        <v>204</v>
      </c>
      <c r="J109" s="9">
        <v>30</v>
      </c>
      <c r="K109" s="95" t="s">
        <v>4</v>
      </c>
      <c r="L109" s="54">
        <v>159</v>
      </c>
      <c r="M109" s="141"/>
    </row>
    <row r="110" spans="1:13" s="28" customFormat="1" ht="12.75">
      <c r="A110" s="1">
        <f t="shared" si="12"/>
        <v>96</v>
      </c>
      <c r="B110" s="88" t="s">
        <v>39</v>
      </c>
      <c r="C110" s="9" t="s">
        <v>171</v>
      </c>
      <c r="D110" s="63" t="s">
        <v>14</v>
      </c>
      <c r="E110" s="64">
        <v>24</v>
      </c>
      <c r="F110" s="82">
        <v>230</v>
      </c>
      <c r="G110" s="82">
        <f t="shared" si="11"/>
        <v>5520</v>
      </c>
      <c r="H110" s="149">
        <f t="shared" si="10"/>
        <v>4928.571428571428</v>
      </c>
      <c r="I110" s="69" t="s">
        <v>80</v>
      </c>
      <c r="J110" s="54">
        <v>15</v>
      </c>
      <c r="K110" s="95" t="s">
        <v>4</v>
      </c>
      <c r="L110" s="54">
        <v>149</v>
      </c>
      <c r="M110" s="141"/>
    </row>
    <row r="111" spans="1:13" s="28" customFormat="1" ht="12.75">
      <c r="A111" s="1">
        <f t="shared" si="12"/>
        <v>97</v>
      </c>
      <c r="B111" s="88" t="s">
        <v>202</v>
      </c>
      <c r="C111" s="9" t="s">
        <v>171</v>
      </c>
      <c r="D111" s="63" t="s">
        <v>26</v>
      </c>
      <c r="E111" s="64">
        <v>50</v>
      </c>
      <c r="F111" s="82">
        <v>160</v>
      </c>
      <c r="G111" s="82">
        <f t="shared" si="11"/>
        <v>8000</v>
      </c>
      <c r="H111" s="149">
        <f t="shared" si="10"/>
        <v>7142.857142857142</v>
      </c>
      <c r="I111" s="133" t="s">
        <v>64</v>
      </c>
      <c r="J111" s="54">
        <v>15</v>
      </c>
      <c r="K111" s="95" t="s">
        <v>4</v>
      </c>
      <c r="L111" s="54">
        <v>149</v>
      </c>
      <c r="M111" s="141"/>
    </row>
    <row r="112" spans="1:13" s="28" customFormat="1" ht="12.75">
      <c r="A112" s="1">
        <f t="shared" si="12"/>
        <v>98</v>
      </c>
      <c r="B112" s="88" t="s">
        <v>160</v>
      </c>
      <c r="C112" s="9" t="s">
        <v>171</v>
      </c>
      <c r="D112" s="63" t="s">
        <v>15</v>
      </c>
      <c r="E112" s="64">
        <v>1</v>
      </c>
      <c r="F112" s="82">
        <v>98000</v>
      </c>
      <c r="G112" s="82">
        <f t="shared" si="11"/>
        <v>98000</v>
      </c>
      <c r="H112" s="149">
        <f t="shared" si="10"/>
        <v>87499.99999999999</v>
      </c>
      <c r="I112" s="9" t="s">
        <v>78</v>
      </c>
      <c r="J112" s="54">
        <v>365</v>
      </c>
      <c r="K112" s="95" t="s">
        <v>4</v>
      </c>
      <c r="L112" s="54">
        <v>151</v>
      </c>
      <c r="M112" s="141"/>
    </row>
    <row r="113" spans="1:13" s="28" customFormat="1" ht="12.75">
      <c r="A113" s="1">
        <f t="shared" si="12"/>
        <v>99</v>
      </c>
      <c r="B113" s="88" t="s">
        <v>160</v>
      </c>
      <c r="C113" s="9" t="s">
        <v>171</v>
      </c>
      <c r="D113" s="63" t="s">
        <v>15</v>
      </c>
      <c r="E113" s="64">
        <v>1</v>
      </c>
      <c r="F113" s="82">
        <v>100000</v>
      </c>
      <c r="G113" s="82">
        <f t="shared" si="11"/>
        <v>100000</v>
      </c>
      <c r="H113" s="149">
        <f t="shared" si="10"/>
        <v>89285.71428571428</v>
      </c>
      <c r="I113" s="9" t="s">
        <v>80</v>
      </c>
      <c r="J113" s="54">
        <v>184</v>
      </c>
      <c r="K113" s="95" t="s">
        <v>4</v>
      </c>
      <c r="L113" s="54">
        <v>151</v>
      </c>
      <c r="M113" s="141"/>
    </row>
    <row r="114" spans="1:13" s="28" customFormat="1" ht="12.75">
      <c r="A114" s="1">
        <f t="shared" si="12"/>
        <v>100</v>
      </c>
      <c r="B114" s="88" t="s">
        <v>205</v>
      </c>
      <c r="C114" s="9" t="s">
        <v>171</v>
      </c>
      <c r="D114" s="63" t="s">
        <v>25</v>
      </c>
      <c r="E114" s="64">
        <v>100</v>
      </c>
      <c r="F114" s="82">
        <v>500</v>
      </c>
      <c r="G114" s="82">
        <f t="shared" si="11"/>
        <v>50000</v>
      </c>
      <c r="H114" s="149">
        <f t="shared" si="10"/>
        <v>44642.85714285714</v>
      </c>
      <c r="I114" s="133" t="s">
        <v>64</v>
      </c>
      <c r="J114" s="54">
        <v>15</v>
      </c>
      <c r="K114" s="95" t="s">
        <v>4</v>
      </c>
      <c r="L114" s="54">
        <v>149</v>
      </c>
      <c r="M114" s="141"/>
    </row>
    <row r="115" spans="1:13" s="29" customFormat="1" ht="12.75">
      <c r="A115" s="1">
        <f t="shared" si="12"/>
        <v>101</v>
      </c>
      <c r="B115" s="88" t="s">
        <v>206</v>
      </c>
      <c r="C115" s="9" t="s">
        <v>171</v>
      </c>
      <c r="D115" s="63" t="s">
        <v>14</v>
      </c>
      <c r="E115" s="64">
        <v>20</v>
      </c>
      <c r="F115" s="82">
        <v>250</v>
      </c>
      <c r="G115" s="82">
        <f t="shared" si="11"/>
        <v>5000</v>
      </c>
      <c r="H115" s="149">
        <f t="shared" si="10"/>
        <v>4464.285714285714</v>
      </c>
      <c r="I115" s="133" t="s">
        <v>64</v>
      </c>
      <c r="J115" s="54">
        <v>15</v>
      </c>
      <c r="K115" s="95" t="s">
        <v>4</v>
      </c>
      <c r="L115" s="54">
        <v>149</v>
      </c>
      <c r="M115" s="142"/>
    </row>
    <row r="116" spans="1:13" s="28" customFormat="1" ht="12.75">
      <c r="A116" s="1">
        <f t="shared" si="12"/>
        <v>102</v>
      </c>
      <c r="B116" s="61" t="s">
        <v>93</v>
      </c>
      <c r="C116" s="9" t="s">
        <v>171</v>
      </c>
      <c r="D116" s="63" t="s">
        <v>14</v>
      </c>
      <c r="E116" s="64">
        <v>200</v>
      </c>
      <c r="F116" s="82">
        <v>65</v>
      </c>
      <c r="G116" s="82">
        <f t="shared" si="11"/>
        <v>13000</v>
      </c>
      <c r="H116" s="149">
        <f t="shared" si="10"/>
        <v>11607.142857142857</v>
      </c>
      <c r="I116" s="133" t="s">
        <v>64</v>
      </c>
      <c r="J116" s="54">
        <v>15</v>
      </c>
      <c r="K116" s="95" t="s">
        <v>4</v>
      </c>
      <c r="L116" s="54">
        <v>149</v>
      </c>
      <c r="M116" s="130"/>
    </row>
    <row r="117" spans="1:13" s="28" customFormat="1" ht="20.25">
      <c r="A117" s="1">
        <f t="shared" si="12"/>
        <v>103</v>
      </c>
      <c r="B117" s="61" t="s">
        <v>116</v>
      </c>
      <c r="C117" s="9" t="s">
        <v>171</v>
      </c>
      <c r="D117" s="63" t="s">
        <v>14</v>
      </c>
      <c r="E117" s="64">
        <v>50</v>
      </c>
      <c r="F117" s="82">
        <v>245</v>
      </c>
      <c r="G117" s="82">
        <f t="shared" si="11"/>
        <v>12250</v>
      </c>
      <c r="H117" s="149">
        <f t="shared" si="10"/>
        <v>10937.499999999998</v>
      </c>
      <c r="I117" s="133" t="s">
        <v>64</v>
      </c>
      <c r="J117" s="54">
        <v>15</v>
      </c>
      <c r="K117" s="95" t="s">
        <v>4</v>
      </c>
      <c r="L117" s="54">
        <v>149</v>
      </c>
      <c r="M117" s="130"/>
    </row>
    <row r="118" spans="1:13" s="28" customFormat="1" ht="12.75">
      <c r="A118" s="1">
        <f t="shared" si="12"/>
        <v>104</v>
      </c>
      <c r="B118" s="61" t="s">
        <v>29</v>
      </c>
      <c r="C118" s="9" t="s">
        <v>171</v>
      </c>
      <c r="D118" s="63" t="s">
        <v>14</v>
      </c>
      <c r="E118" s="64">
        <v>10</v>
      </c>
      <c r="F118" s="82">
        <v>350</v>
      </c>
      <c r="G118" s="82">
        <f t="shared" si="11"/>
        <v>3500</v>
      </c>
      <c r="H118" s="149">
        <f aca="true" t="shared" si="13" ref="H118:H150">G118/1.12</f>
        <v>3124.9999999999995</v>
      </c>
      <c r="I118" s="133" t="s">
        <v>64</v>
      </c>
      <c r="J118" s="54">
        <v>15</v>
      </c>
      <c r="K118" s="95" t="s">
        <v>4</v>
      </c>
      <c r="L118" s="54">
        <v>149</v>
      </c>
      <c r="M118" s="130"/>
    </row>
    <row r="119" spans="1:13" s="28" customFormat="1" ht="12.75">
      <c r="A119" s="1">
        <f t="shared" si="12"/>
        <v>105</v>
      </c>
      <c r="B119" s="61" t="s">
        <v>115</v>
      </c>
      <c r="C119" s="9" t="s">
        <v>171</v>
      </c>
      <c r="D119" s="63" t="s">
        <v>14</v>
      </c>
      <c r="E119" s="64">
        <v>30</v>
      </c>
      <c r="F119" s="82">
        <v>500</v>
      </c>
      <c r="G119" s="82">
        <f t="shared" si="11"/>
        <v>15000</v>
      </c>
      <c r="H119" s="149">
        <f t="shared" si="13"/>
        <v>13392.857142857141</v>
      </c>
      <c r="I119" s="69" t="s">
        <v>80</v>
      </c>
      <c r="J119" s="54">
        <v>15</v>
      </c>
      <c r="K119" s="95" t="s">
        <v>4</v>
      </c>
      <c r="L119" s="54">
        <v>149</v>
      </c>
      <c r="M119" s="130"/>
    </row>
    <row r="120" spans="1:13" s="28" customFormat="1" ht="12.75">
      <c r="A120" s="1">
        <f t="shared" si="12"/>
        <v>106</v>
      </c>
      <c r="B120" s="61" t="s">
        <v>211</v>
      </c>
      <c r="C120" s="9" t="s">
        <v>171</v>
      </c>
      <c r="D120" s="63" t="s">
        <v>15</v>
      </c>
      <c r="E120" s="64">
        <v>1</v>
      </c>
      <c r="F120" s="82">
        <v>15000</v>
      </c>
      <c r="G120" s="82">
        <f t="shared" si="11"/>
        <v>15000</v>
      </c>
      <c r="H120" s="149">
        <f t="shared" si="13"/>
        <v>13392.857142857141</v>
      </c>
      <c r="I120" s="9" t="s">
        <v>64</v>
      </c>
      <c r="J120" s="54">
        <v>30</v>
      </c>
      <c r="K120" s="95" t="s">
        <v>4</v>
      </c>
      <c r="L120" s="54">
        <v>159</v>
      </c>
      <c r="M120" s="130"/>
    </row>
    <row r="121" spans="1:13" s="28" customFormat="1" ht="12.75">
      <c r="A121" s="1">
        <f t="shared" si="12"/>
        <v>107</v>
      </c>
      <c r="B121" s="88" t="s">
        <v>133</v>
      </c>
      <c r="C121" s="9" t="s">
        <v>171</v>
      </c>
      <c r="D121" s="63" t="s">
        <v>57</v>
      </c>
      <c r="E121" s="64">
        <v>40</v>
      </c>
      <c r="F121" s="82">
        <v>800</v>
      </c>
      <c r="G121" s="82">
        <f t="shared" si="11"/>
        <v>32000</v>
      </c>
      <c r="H121" s="149">
        <f t="shared" si="13"/>
        <v>28571.42857142857</v>
      </c>
      <c r="I121" s="133" t="s">
        <v>64</v>
      </c>
      <c r="J121" s="54">
        <v>15</v>
      </c>
      <c r="K121" s="95" t="s">
        <v>4</v>
      </c>
      <c r="L121" s="54">
        <v>149</v>
      </c>
      <c r="M121" s="130"/>
    </row>
    <row r="122" spans="1:13" s="28" customFormat="1" ht="12.75">
      <c r="A122" s="1">
        <f t="shared" si="12"/>
        <v>108</v>
      </c>
      <c r="B122" s="88" t="s">
        <v>210</v>
      </c>
      <c r="C122" s="9" t="s">
        <v>171</v>
      </c>
      <c r="D122" s="63" t="s">
        <v>57</v>
      </c>
      <c r="E122" s="64">
        <v>100</v>
      </c>
      <c r="F122" s="82">
        <v>200</v>
      </c>
      <c r="G122" s="82">
        <f t="shared" si="11"/>
        <v>20000</v>
      </c>
      <c r="H122" s="149">
        <f t="shared" si="13"/>
        <v>17857.142857142855</v>
      </c>
      <c r="I122" s="133" t="s">
        <v>64</v>
      </c>
      <c r="J122" s="54">
        <v>15</v>
      </c>
      <c r="K122" s="95" t="s">
        <v>4</v>
      </c>
      <c r="L122" s="54">
        <v>149</v>
      </c>
      <c r="M122" s="130"/>
    </row>
    <row r="123" spans="1:13" s="28" customFormat="1" ht="12.75">
      <c r="A123" s="1">
        <f t="shared" si="12"/>
        <v>109</v>
      </c>
      <c r="B123" s="70" t="s">
        <v>53</v>
      </c>
      <c r="C123" s="9" t="s">
        <v>171</v>
      </c>
      <c r="D123" s="63" t="s">
        <v>57</v>
      </c>
      <c r="E123" s="64">
        <v>100</v>
      </c>
      <c r="F123" s="82">
        <v>75</v>
      </c>
      <c r="G123" s="82">
        <f t="shared" si="11"/>
        <v>7500</v>
      </c>
      <c r="H123" s="149">
        <f t="shared" si="13"/>
        <v>6696.428571428571</v>
      </c>
      <c r="I123" s="133" t="s">
        <v>64</v>
      </c>
      <c r="J123" s="54">
        <v>15</v>
      </c>
      <c r="K123" s="95" t="s">
        <v>4</v>
      </c>
      <c r="L123" s="54">
        <v>149</v>
      </c>
      <c r="M123" s="130"/>
    </row>
    <row r="124" spans="1:13" s="28" customFormat="1" ht="12.75">
      <c r="A124" s="1">
        <f t="shared" si="12"/>
        <v>110</v>
      </c>
      <c r="B124" s="61" t="s">
        <v>208</v>
      </c>
      <c r="C124" s="9" t="s">
        <v>171</v>
      </c>
      <c r="D124" s="63" t="s">
        <v>168</v>
      </c>
      <c r="E124" s="64">
        <v>1</v>
      </c>
      <c r="F124" s="82">
        <v>500</v>
      </c>
      <c r="G124" s="82">
        <f t="shared" si="11"/>
        <v>500</v>
      </c>
      <c r="H124" s="149">
        <f t="shared" si="13"/>
        <v>446.4285714285714</v>
      </c>
      <c r="I124" s="133" t="s">
        <v>64</v>
      </c>
      <c r="J124" s="54">
        <v>15</v>
      </c>
      <c r="K124" s="95" t="s">
        <v>4</v>
      </c>
      <c r="L124" s="54">
        <v>149</v>
      </c>
      <c r="M124" s="130"/>
    </row>
    <row r="125" spans="1:13" s="28" customFormat="1" ht="12.75">
      <c r="A125" s="1">
        <f t="shared" si="12"/>
        <v>111</v>
      </c>
      <c r="B125" s="88" t="s">
        <v>117</v>
      </c>
      <c r="C125" s="9" t="s">
        <v>171</v>
      </c>
      <c r="D125" s="63" t="s">
        <v>13</v>
      </c>
      <c r="E125" s="64">
        <v>5</v>
      </c>
      <c r="F125" s="82">
        <v>1200</v>
      </c>
      <c r="G125" s="82">
        <f t="shared" si="11"/>
        <v>6000</v>
      </c>
      <c r="H125" s="149">
        <f t="shared" si="13"/>
        <v>5357.142857142857</v>
      </c>
      <c r="I125" s="69" t="s">
        <v>80</v>
      </c>
      <c r="J125" s="54">
        <v>15</v>
      </c>
      <c r="K125" s="95" t="s">
        <v>4</v>
      </c>
      <c r="L125" s="54">
        <v>149</v>
      </c>
      <c r="M125" s="130"/>
    </row>
    <row r="126" spans="1:13" s="28" customFormat="1" ht="30">
      <c r="A126" s="1">
        <f t="shared" si="12"/>
        <v>112</v>
      </c>
      <c r="B126" s="111" t="s">
        <v>212</v>
      </c>
      <c r="C126" s="9" t="s">
        <v>171</v>
      </c>
      <c r="D126" s="63" t="s">
        <v>15</v>
      </c>
      <c r="E126" s="69">
        <v>1</v>
      </c>
      <c r="F126" s="81">
        <v>212000</v>
      </c>
      <c r="G126" s="81">
        <f t="shared" si="11"/>
        <v>212000</v>
      </c>
      <c r="H126" s="149">
        <f t="shared" si="13"/>
        <v>189285.71428571426</v>
      </c>
      <c r="I126" s="9" t="s">
        <v>213</v>
      </c>
      <c r="J126" s="9">
        <v>30</v>
      </c>
      <c r="K126" s="95" t="s">
        <v>4</v>
      </c>
      <c r="L126" s="54">
        <v>159</v>
      </c>
      <c r="M126" s="130"/>
    </row>
    <row r="127" spans="1:13" s="28" customFormat="1" ht="30">
      <c r="A127" s="1">
        <f t="shared" si="12"/>
        <v>113</v>
      </c>
      <c r="B127" s="88" t="s">
        <v>145</v>
      </c>
      <c r="C127" s="9" t="s">
        <v>171</v>
      </c>
      <c r="D127" s="62" t="s">
        <v>15</v>
      </c>
      <c r="E127" s="59">
        <v>1</v>
      </c>
      <c r="F127" s="81">
        <v>202000</v>
      </c>
      <c r="G127" s="82">
        <f t="shared" si="11"/>
        <v>202000</v>
      </c>
      <c r="H127" s="149">
        <f t="shared" si="13"/>
        <v>180357.14285714284</v>
      </c>
      <c r="I127" s="9" t="s">
        <v>81</v>
      </c>
      <c r="J127" s="9">
        <v>30</v>
      </c>
      <c r="K127" s="95" t="s">
        <v>4</v>
      </c>
      <c r="L127" s="54">
        <v>159</v>
      </c>
      <c r="M127" s="130"/>
    </row>
    <row r="128" spans="1:13" s="28" customFormat="1" ht="12.75">
      <c r="A128" s="1">
        <f t="shared" si="12"/>
        <v>114</v>
      </c>
      <c r="B128" s="61" t="s">
        <v>34</v>
      </c>
      <c r="C128" s="135" t="s">
        <v>171</v>
      </c>
      <c r="D128" s="136" t="s">
        <v>126</v>
      </c>
      <c r="E128" s="64">
        <v>14</v>
      </c>
      <c r="F128" s="139">
        <v>13972</v>
      </c>
      <c r="G128" s="139">
        <f t="shared" si="11"/>
        <v>195608</v>
      </c>
      <c r="H128" s="149">
        <f t="shared" si="13"/>
        <v>174649.99999999997</v>
      </c>
      <c r="I128" s="137" t="s">
        <v>81</v>
      </c>
      <c r="J128" s="108">
        <v>15</v>
      </c>
      <c r="K128" s="138" t="s">
        <v>4</v>
      </c>
      <c r="L128" s="69">
        <v>149</v>
      </c>
      <c r="M128" s="130"/>
    </row>
    <row r="129" spans="1:13" s="28" customFormat="1" ht="12.75">
      <c r="A129" s="1">
        <f t="shared" si="12"/>
        <v>115</v>
      </c>
      <c r="B129" s="61" t="s">
        <v>34</v>
      </c>
      <c r="C129" s="9" t="s">
        <v>171</v>
      </c>
      <c r="D129" s="63" t="s">
        <v>126</v>
      </c>
      <c r="E129" s="64">
        <v>36</v>
      </c>
      <c r="F129" s="139">
        <v>13972</v>
      </c>
      <c r="G129" s="139">
        <f t="shared" si="11"/>
        <v>502992</v>
      </c>
      <c r="H129" s="149">
        <f t="shared" si="13"/>
        <v>449099.99999999994</v>
      </c>
      <c r="I129" s="9" t="s">
        <v>148</v>
      </c>
      <c r="J129" s="54">
        <v>15</v>
      </c>
      <c r="K129" s="95" t="s">
        <v>4</v>
      </c>
      <c r="L129" s="54">
        <v>149</v>
      </c>
      <c r="M129" s="130"/>
    </row>
    <row r="130" spans="1:13" s="28" customFormat="1" ht="12.75">
      <c r="A130" s="1">
        <f t="shared" si="12"/>
        <v>116</v>
      </c>
      <c r="B130" s="68" t="s">
        <v>230</v>
      </c>
      <c r="C130" s="9" t="s">
        <v>171</v>
      </c>
      <c r="D130" s="63" t="s">
        <v>14</v>
      </c>
      <c r="E130" s="64">
        <v>6</v>
      </c>
      <c r="F130" s="82">
        <v>1000</v>
      </c>
      <c r="G130" s="82">
        <f t="shared" si="11"/>
        <v>6000</v>
      </c>
      <c r="H130" s="149">
        <f t="shared" si="13"/>
        <v>5357.142857142857</v>
      </c>
      <c r="I130" s="133" t="s">
        <v>64</v>
      </c>
      <c r="J130" s="54">
        <v>15</v>
      </c>
      <c r="K130" s="95" t="s">
        <v>4</v>
      </c>
      <c r="L130" s="54">
        <v>149</v>
      </c>
      <c r="M130" s="130"/>
    </row>
    <row r="131" spans="1:13" s="29" customFormat="1" ht="12.75">
      <c r="A131" s="1">
        <f t="shared" si="12"/>
        <v>117</v>
      </c>
      <c r="B131" s="88" t="s">
        <v>74</v>
      </c>
      <c r="C131" s="9" t="s">
        <v>171</v>
      </c>
      <c r="D131" s="63" t="s">
        <v>14</v>
      </c>
      <c r="E131" s="64">
        <v>15</v>
      </c>
      <c r="F131" s="82">
        <v>80</v>
      </c>
      <c r="G131" s="82">
        <f t="shared" si="11"/>
        <v>1200</v>
      </c>
      <c r="H131" s="149">
        <f t="shared" si="13"/>
        <v>1071.4285714285713</v>
      </c>
      <c r="I131" s="69" t="s">
        <v>80</v>
      </c>
      <c r="J131" s="54">
        <v>15</v>
      </c>
      <c r="K131" s="95" t="s">
        <v>4</v>
      </c>
      <c r="L131" s="54">
        <v>149</v>
      </c>
      <c r="M131" s="54"/>
    </row>
    <row r="132" spans="1:13" s="28" customFormat="1" ht="20.25">
      <c r="A132" s="1">
        <f t="shared" si="12"/>
        <v>118</v>
      </c>
      <c r="B132" s="88" t="s">
        <v>97</v>
      </c>
      <c r="C132" s="9" t="s">
        <v>171</v>
      </c>
      <c r="D132" s="63" t="s">
        <v>26</v>
      </c>
      <c r="E132" s="64">
        <v>20</v>
      </c>
      <c r="F132" s="82">
        <v>320</v>
      </c>
      <c r="G132" s="82">
        <f t="shared" si="11"/>
        <v>6400</v>
      </c>
      <c r="H132" s="149">
        <f t="shared" si="13"/>
        <v>5714.285714285714</v>
      </c>
      <c r="I132" s="133" t="s">
        <v>64</v>
      </c>
      <c r="J132" s="54">
        <v>15</v>
      </c>
      <c r="K132" s="95" t="s">
        <v>4</v>
      </c>
      <c r="L132" s="54">
        <v>149</v>
      </c>
      <c r="M132" s="130"/>
    </row>
    <row r="133" spans="1:13" s="28" customFormat="1" ht="12.75">
      <c r="A133" s="1">
        <f t="shared" si="12"/>
        <v>119</v>
      </c>
      <c r="B133" s="88" t="s">
        <v>40</v>
      </c>
      <c r="C133" s="9" t="s">
        <v>171</v>
      </c>
      <c r="D133" s="63" t="s">
        <v>26</v>
      </c>
      <c r="E133" s="64">
        <v>60</v>
      </c>
      <c r="F133" s="82">
        <v>320</v>
      </c>
      <c r="G133" s="82">
        <f aca="true" t="shared" si="14" ref="G133:G164">E133*F133</f>
        <v>19200</v>
      </c>
      <c r="H133" s="149">
        <f t="shared" si="13"/>
        <v>17142.85714285714</v>
      </c>
      <c r="I133" s="133" t="s">
        <v>64</v>
      </c>
      <c r="J133" s="54">
        <v>15</v>
      </c>
      <c r="K133" s="95" t="s">
        <v>4</v>
      </c>
      <c r="L133" s="54">
        <v>149</v>
      </c>
      <c r="M133" s="130"/>
    </row>
    <row r="134" spans="1:13" s="28" customFormat="1" ht="20.25">
      <c r="A134" s="1">
        <f t="shared" si="12"/>
        <v>120</v>
      </c>
      <c r="B134" s="61" t="s">
        <v>158</v>
      </c>
      <c r="C134" s="9" t="s">
        <v>171</v>
      </c>
      <c r="D134" s="63" t="s">
        <v>15</v>
      </c>
      <c r="E134" s="64">
        <v>1</v>
      </c>
      <c r="F134" s="82">
        <v>3941000</v>
      </c>
      <c r="G134" s="82">
        <f t="shared" si="14"/>
        <v>3941000</v>
      </c>
      <c r="H134" s="149">
        <f t="shared" si="13"/>
        <v>3518749.9999999995</v>
      </c>
      <c r="I134" s="9" t="s">
        <v>78</v>
      </c>
      <c r="J134" s="54">
        <v>365</v>
      </c>
      <c r="K134" s="95" t="s">
        <v>4</v>
      </c>
      <c r="L134" s="54">
        <v>151</v>
      </c>
      <c r="M134" s="130"/>
    </row>
    <row r="135" spans="1:13" s="28" customFormat="1" ht="20.25">
      <c r="A135" s="1">
        <f t="shared" si="12"/>
        <v>121</v>
      </c>
      <c r="B135" s="68" t="s">
        <v>158</v>
      </c>
      <c r="C135" s="9" t="s">
        <v>171</v>
      </c>
      <c r="D135" s="63" t="s">
        <v>15</v>
      </c>
      <c r="E135" s="64">
        <v>1</v>
      </c>
      <c r="F135" s="82">
        <v>1000000</v>
      </c>
      <c r="G135" s="82">
        <f t="shared" si="14"/>
        <v>1000000</v>
      </c>
      <c r="H135" s="149">
        <f t="shared" si="13"/>
        <v>892857.1428571427</v>
      </c>
      <c r="I135" s="9" t="s">
        <v>80</v>
      </c>
      <c r="J135" s="54">
        <v>184</v>
      </c>
      <c r="K135" s="95" t="s">
        <v>4</v>
      </c>
      <c r="L135" s="54">
        <v>151</v>
      </c>
      <c r="M135" s="130"/>
    </row>
    <row r="136" spans="1:13" s="29" customFormat="1" ht="20.25">
      <c r="A136" s="1">
        <f t="shared" si="12"/>
        <v>122</v>
      </c>
      <c r="B136" s="68" t="s">
        <v>209</v>
      </c>
      <c r="C136" s="9" t="s">
        <v>171</v>
      </c>
      <c r="D136" s="63" t="s">
        <v>25</v>
      </c>
      <c r="E136" s="64">
        <v>7</v>
      </c>
      <c r="F136" s="82">
        <v>4400</v>
      </c>
      <c r="G136" s="82">
        <f t="shared" si="14"/>
        <v>30800</v>
      </c>
      <c r="H136" s="149">
        <f t="shared" si="13"/>
        <v>27499.999999999996</v>
      </c>
      <c r="I136" s="69" t="s">
        <v>80</v>
      </c>
      <c r="J136" s="54">
        <v>15</v>
      </c>
      <c r="K136" s="95" t="s">
        <v>4</v>
      </c>
      <c r="L136" s="54">
        <v>149</v>
      </c>
      <c r="M136" s="54"/>
    </row>
    <row r="137" spans="1:13" s="28" customFormat="1" ht="12.75">
      <c r="A137" s="1">
        <f t="shared" si="12"/>
        <v>123</v>
      </c>
      <c r="B137" s="88" t="s">
        <v>48</v>
      </c>
      <c r="C137" s="9" t="s">
        <v>171</v>
      </c>
      <c r="D137" s="63" t="s">
        <v>46</v>
      </c>
      <c r="E137" s="64">
        <v>3</v>
      </c>
      <c r="F137" s="82">
        <v>340</v>
      </c>
      <c r="G137" s="82">
        <f t="shared" si="14"/>
        <v>1020</v>
      </c>
      <c r="H137" s="149">
        <f t="shared" si="13"/>
        <v>910.7142857142857</v>
      </c>
      <c r="I137" s="69" t="s">
        <v>80</v>
      </c>
      <c r="J137" s="54">
        <v>15</v>
      </c>
      <c r="K137" s="95" t="s">
        <v>4</v>
      </c>
      <c r="L137" s="54">
        <v>149</v>
      </c>
      <c r="M137" s="130"/>
    </row>
    <row r="138" spans="1:13" s="28" customFormat="1" ht="20.25">
      <c r="A138" s="1">
        <f t="shared" si="12"/>
        <v>124</v>
      </c>
      <c r="B138" s="88" t="s">
        <v>134</v>
      </c>
      <c r="C138" s="9" t="s">
        <v>171</v>
      </c>
      <c r="D138" s="63" t="s">
        <v>56</v>
      </c>
      <c r="E138" s="64">
        <v>20</v>
      </c>
      <c r="F138" s="82">
        <v>70</v>
      </c>
      <c r="G138" s="82">
        <f t="shared" si="14"/>
        <v>1400</v>
      </c>
      <c r="H138" s="149">
        <f t="shared" si="13"/>
        <v>1249.9999999999998</v>
      </c>
      <c r="I138" s="69" t="s">
        <v>80</v>
      </c>
      <c r="J138" s="54">
        <v>15</v>
      </c>
      <c r="K138" s="95" t="s">
        <v>4</v>
      </c>
      <c r="L138" s="54">
        <v>149</v>
      </c>
      <c r="M138" s="130"/>
    </row>
    <row r="139" spans="1:13" s="28" customFormat="1" ht="12.75">
      <c r="A139" s="1">
        <f t="shared" si="12"/>
        <v>125</v>
      </c>
      <c r="B139" s="88" t="s">
        <v>75</v>
      </c>
      <c r="C139" s="9" t="s">
        <v>171</v>
      </c>
      <c r="D139" s="63" t="s">
        <v>57</v>
      </c>
      <c r="E139" s="64">
        <v>40</v>
      </c>
      <c r="F139" s="82">
        <v>100</v>
      </c>
      <c r="G139" s="82">
        <f t="shared" si="14"/>
        <v>4000</v>
      </c>
      <c r="H139" s="149">
        <f t="shared" si="13"/>
        <v>3571.428571428571</v>
      </c>
      <c r="I139" s="133" t="s">
        <v>64</v>
      </c>
      <c r="J139" s="54">
        <v>15</v>
      </c>
      <c r="K139" s="95" t="s">
        <v>4</v>
      </c>
      <c r="L139" s="54">
        <v>149</v>
      </c>
      <c r="M139" s="130"/>
    </row>
    <row r="140" spans="1:13" s="28" customFormat="1" ht="12.75">
      <c r="A140" s="1">
        <f t="shared" si="12"/>
        <v>126</v>
      </c>
      <c r="B140" s="88" t="s">
        <v>36</v>
      </c>
      <c r="C140" s="9" t="s">
        <v>171</v>
      </c>
      <c r="D140" s="63" t="s">
        <v>168</v>
      </c>
      <c r="E140" s="64">
        <v>15</v>
      </c>
      <c r="F140" s="82">
        <v>250</v>
      </c>
      <c r="G140" s="82">
        <f t="shared" si="14"/>
        <v>3750</v>
      </c>
      <c r="H140" s="149">
        <f t="shared" si="13"/>
        <v>3348.2142857142853</v>
      </c>
      <c r="I140" s="69" t="s">
        <v>80</v>
      </c>
      <c r="J140" s="54">
        <v>15</v>
      </c>
      <c r="K140" s="95" t="s">
        <v>4</v>
      </c>
      <c r="L140" s="54">
        <v>149</v>
      </c>
      <c r="M140" s="143"/>
    </row>
    <row r="141" spans="1:13" s="28" customFormat="1" ht="12.75">
      <c r="A141" s="1">
        <f t="shared" si="12"/>
        <v>127</v>
      </c>
      <c r="B141" s="88" t="s">
        <v>76</v>
      </c>
      <c r="C141" s="9" t="s">
        <v>171</v>
      </c>
      <c r="D141" s="63" t="s">
        <v>25</v>
      </c>
      <c r="E141" s="64">
        <v>20</v>
      </c>
      <c r="F141" s="82">
        <v>100</v>
      </c>
      <c r="G141" s="82">
        <f t="shared" si="14"/>
        <v>2000</v>
      </c>
      <c r="H141" s="149">
        <f t="shared" si="13"/>
        <v>1785.7142857142856</v>
      </c>
      <c r="I141" s="69" t="s">
        <v>80</v>
      </c>
      <c r="J141" s="54">
        <v>15</v>
      </c>
      <c r="K141" s="95" t="s">
        <v>4</v>
      </c>
      <c r="L141" s="54">
        <v>149</v>
      </c>
      <c r="M141" s="141"/>
    </row>
    <row r="142" spans="1:13" s="28" customFormat="1" ht="20.25">
      <c r="A142" s="1">
        <f t="shared" si="12"/>
        <v>128</v>
      </c>
      <c r="B142" s="88" t="s">
        <v>214</v>
      </c>
      <c r="C142" s="9" t="s">
        <v>171</v>
      </c>
      <c r="D142" s="63" t="s">
        <v>14</v>
      </c>
      <c r="E142" s="64">
        <v>150</v>
      </c>
      <c r="F142" s="82">
        <v>150</v>
      </c>
      <c r="G142" s="82">
        <f t="shared" si="14"/>
        <v>22500</v>
      </c>
      <c r="H142" s="149">
        <f t="shared" si="13"/>
        <v>20089.285714285714</v>
      </c>
      <c r="I142" s="133" t="s">
        <v>64</v>
      </c>
      <c r="J142" s="54">
        <v>15</v>
      </c>
      <c r="K142" s="95" t="s">
        <v>4</v>
      </c>
      <c r="L142" s="54">
        <v>149</v>
      </c>
      <c r="M142" s="141"/>
    </row>
    <row r="143" spans="1:13" s="28" customFormat="1" ht="12.75">
      <c r="A143" s="1">
        <f t="shared" si="12"/>
        <v>129</v>
      </c>
      <c r="B143" s="61" t="s">
        <v>43</v>
      </c>
      <c r="C143" s="9" t="s">
        <v>171</v>
      </c>
      <c r="D143" s="63" t="s">
        <v>14</v>
      </c>
      <c r="E143" s="64">
        <v>5</v>
      </c>
      <c r="F143" s="82">
        <v>1000</v>
      </c>
      <c r="G143" s="82">
        <f t="shared" si="14"/>
        <v>5000</v>
      </c>
      <c r="H143" s="149">
        <f t="shared" si="13"/>
        <v>4464.285714285714</v>
      </c>
      <c r="I143" s="69" t="s">
        <v>80</v>
      </c>
      <c r="J143" s="54">
        <v>15</v>
      </c>
      <c r="K143" s="95" t="s">
        <v>4</v>
      </c>
      <c r="L143" s="54">
        <v>149</v>
      </c>
      <c r="M143" s="141"/>
    </row>
    <row r="144" spans="1:13" s="28" customFormat="1" ht="12.75">
      <c r="A144" s="1">
        <f t="shared" si="12"/>
        <v>130</v>
      </c>
      <c r="B144" s="61" t="s">
        <v>118</v>
      </c>
      <c r="C144" s="9" t="s">
        <v>171</v>
      </c>
      <c r="D144" s="63" t="s">
        <v>26</v>
      </c>
      <c r="E144" s="64">
        <v>24</v>
      </c>
      <c r="F144" s="82">
        <v>35</v>
      </c>
      <c r="G144" s="82">
        <f t="shared" si="14"/>
        <v>840</v>
      </c>
      <c r="H144" s="149">
        <f t="shared" si="13"/>
        <v>749.9999999999999</v>
      </c>
      <c r="I144" s="69" t="s">
        <v>80</v>
      </c>
      <c r="J144" s="54">
        <v>15</v>
      </c>
      <c r="K144" s="95" t="s">
        <v>4</v>
      </c>
      <c r="L144" s="54">
        <v>149</v>
      </c>
      <c r="M144" s="130"/>
    </row>
    <row r="145" spans="1:13" s="28" customFormat="1" ht="12.75">
      <c r="A145" s="1">
        <f t="shared" si="12"/>
        <v>131</v>
      </c>
      <c r="B145" s="61" t="s">
        <v>119</v>
      </c>
      <c r="C145" s="9" t="s">
        <v>171</v>
      </c>
      <c r="D145" s="63" t="s">
        <v>26</v>
      </c>
      <c r="E145" s="64">
        <v>24</v>
      </c>
      <c r="F145" s="82">
        <v>55</v>
      </c>
      <c r="G145" s="82">
        <f t="shared" si="14"/>
        <v>1320</v>
      </c>
      <c r="H145" s="149">
        <f t="shared" si="13"/>
        <v>1178.5714285714284</v>
      </c>
      <c r="I145" s="69" t="s">
        <v>80</v>
      </c>
      <c r="J145" s="54">
        <v>15</v>
      </c>
      <c r="K145" s="95" t="s">
        <v>4</v>
      </c>
      <c r="L145" s="54">
        <v>149</v>
      </c>
      <c r="M145" s="130"/>
    </row>
    <row r="146" spans="1:13" s="28" customFormat="1" ht="12.75">
      <c r="A146" s="1">
        <f t="shared" si="12"/>
        <v>132</v>
      </c>
      <c r="B146" s="61" t="s">
        <v>215</v>
      </c>
      <c r="C146" s="9" t="s">
        <v>171</v>
      </c>
      <c r="D146" s="63" t="s">
        <v>25</v>
      </c>
      <c r="E146" s="64">
        <v>5</v>
      </c>
      <c r="F146" s="82">
        <v>1500</v>
      </c>
      <c r="G146" s="82">
        <f t="shared" si="14"/>
        <v>7500</v>
      </c>
      <c r="H146" s="149">
        <f t="shared" si="13"/>
        <v>6696.428571428571</v>
      </c>
      <c r="I146" s="133" t="s">
        <v>64</v>
      </c>
      <c r="J146" s="54">
        <v>15</v>
      </c>
      <c r="K146" s="95" t="s">
        <v>4</v>
      </c>
      <c r="L146" s="54">
        <v>149</v>
      </c>
      <c r="M146" s="130"/>
    </row>
    <row r="147" spans="1:13" s="28" customFormat="1" ht="12.75">
      <c r="A147" s="1">
        <f t="shared" si="12"/>
        <v>133</v>
      </c>
      <c r="B147" s="61" t="s">
        <v>30</v>
      </c>
      <c r="C147" s="9" t="s">
        <v>171</v>
      </c>
      <c r="D147" s="63" t="s">
        <v>14</v>
      </c>
      <c r="E147" s="64">
        <v>300</v>
      </c>
      <c r="F147" s="82">
        <v>45</v>
      </c>
      <c r="G147" s="82">
        <f t="shared" si="14"/>
        <v>13500</v>
      </c>
      <c r="H147" s="149">
        <f t="shared" si="13"/>
        <v>12053.571428571428</v>
      </c>
      <c r="I147" s="133" t="s">
        <v>64</v>
      </c>
      <c r="J147" s="54">
        <v>15</v>
      </c>
      <c r="K147" s="95" t="s">
        <v>4</v>
      </c>
      <c r="L147" s="54">
        <v>149</v>
      </c>
      <c r="M147" s="130"/>
    </row>
    <row r="148" spans="1:13" s="28" customFormat="1" ht="12.75">
      <c r="A148" s="1">
        <f t="shared" si="12"/>
        <v>134</v>
      </c>
      <c r="B148" s="61" t="s">
        <v>31</v>
      </c>
      <c r="C148" s="9" t="s">
        <v>171</v>
      </c>
      <c r="D148" s="63" t="s">
        <v>14</v>
      </c>
      <c r="E148" s="64">
        <v>50</v>
      </c>
      <c r="F148" s="82">
        <v>100</v>
      </c>
      <c r="G148" s="82">
        <f t="shared" si="14"/>
        <v>5000</v>
      </c>
      <c r="H148" s="149">
        <f t="shared" si="13"/>
        <v>4464.285714285714</v>
      </c>
      <c r="I148" s="133" t="s">
        <v>64</v>
      </c>
      <c r="J148" s="54">
        <v>15</v>
      </c>
      <c r="K148" s="95" t="s">
        <v>4</v>
      </c>
      <c r="L148" s="54">
        <v>149</v>
      </c>
      <c r="M148" s="130"/>
    </row>
    <row r="149" spans="1:13" s="28" customFormat="1" ht="12.75">
      <c r="A149" s="1">
        <f t="shared" si="12"/>
        <v>135</v>
      </c>
      <c r="B149" s="61" t="s">
        <v>94</v>
      </c>
      <c r="C149" s="9" t="s">
        <v>171</v>
      </c>
      <c r="D149" s="63" t="s">
        <v>14</v>
      </c>
      <c r="E149" s="64">
        <v>40</v>
      </c>
      <c r="F149" s="82">
        <v>70</v>
      </c>
      <c r="G149" s="82">
        <f t="shared" si="14"/>
        <v>2800</v>
      </c>
      <c r="H149" s="149">
        <f t="shared" si="13"/>
        <v>2499.9999999999995</v>
      </c>
      <c r="I149" s="69" t="s">
        <v>80</v>
      </c>
      <c r="J149" s="54">
        <v>15</v>
      </c>
      <c r="K149" s="95" t="s">
        <v>4</v>
      </c>
      <c r="L149" s="54">
        <v>149</v>
      </c>
      <c r="M149" s="130"/>
    </row>
    <row r="150" spans="1:13" s="28" customFormat="1" ht="12.75">
      <c r="A150" s="1">
        <f t="shared" si="12"/>
        <v>136</v>
      </c>
      <c r="B150" s="61" t="s">
        <v>95</v>
      </c>
      <c r="C150" s="9" t="s">
        <v>171</v>
      </c>
      <c r="D150" s="63" t="s">
        <v>14</v>
      </c>
      <c r="E150" s="64">
        <v>30</v>
      </c>
      <c r="F150" s="82">
        <v>150</v>
      </c>
      <c r="G150" s="82">
        <f t="shared" si="14"/>
        <v>4500</v>
      </c>
      <c r="H150" s="149">
        <f t="shared" si="13"/>
        <v>4017.8571428571427</v>
      </c>
      <c r="I150" s="69" t="s">
        <v>80</v>
      </c>
      <c r="J150" s="54">
        <v>15</v>
      </c>
      <c r="K150" s="95" t="s">
        <v>4</v>
      </c>
      <c r="L150" s="54">
        <v>149</v>
      </c>
      <c r="M150" s="130"/>
    </row>
    <row r="151" spans="1:13" s="28" customFormat="1" ht="12.75">
      <c r="A151" s="1">
        <f t="shared" si="12"/>
        <v>137</v>
      </c>
      <c r="B151" s="61" t="s">
        <v>24</v>
      </c>
      <c r="C151" s="9" t="s">
        <v>171</v>
      </c>
      <c r="D151" s="63" t="s">
        <v>26</v>
      </c>
      <c r="E151" s="64">
        <v>40</v>
      </c>
      <c r="F151" s="82">
        <v>60</v>
      </c>
      <c r="G151" s="82">
        <f t="shared" si="14"/>
        <v>2400</v>
      </c>
      <c r="H151" s="149">
        <f aca="true" t="shared" si="15" ref="H151:H161">G151/1.12</f>
        <v>2142.8571428571427</v>
      </c>
      <c r="I151" s="69" t="s">
        <v>80</v>
      </c>
      <c r="J151" s="54">
        <v>15</v>
      </c>
      <c r="K151" s="95" t="s">
        <v>4</v>
      </c>
      <c r="L151" s="54">
        <v>149</v>
      </c>
      <c r="M151" s="130"/>
    </row>
    <row r="152" spans="1:13" s="28" customFormat="1" ht="12.75">
      <c r="A152" s="1">
        <f t="shared" si="12"/>
        <v>138</v>
      </c>
      <c r="B152" s="88" t="s">
        <v>44</v>
      </c>
      <c r="C152" s="9" t="s">
        <v>171</v>
      </c>
      <c r="D152" s="63" t="s">
        <v>14</v>
      </c>
      <c r="E152" s="64">
        <v>3</v>
      </c>
      <c r="F152" s="82">
        <v>7000</v>
      </c>
      <c r="G152" s="82">
        <f t="shared" si="14"/>
        <v>21000</v>
      </c>
      <c r="H152" s="149">
        <f t="shared" si="15"/>
        <v>18750</v>
      </c>
      <c r="I152" s="69" t="s">
        <v>80</v>
      </c>
      <c r="J152" s="54">
        <v>15</v>
      </c>
      <c r="K152" s="95" t="s">
        <v>4</v>
      </c>
      <c r="L152" s="54">
        <v>149</v>
      </c>
      <c r="M152" s="130"/>
    </row>
    <row r="153" spans="1:13" s="28" customFormat="1" ht="12.75">
      <c r="A153" s="1">
        <f t="shared" si="12"/>
        <v>139</v>
      </c>
      <c r="B153" s="123" t="s">
        <v>109</v>
      </c>
      <c r="C153" s="9" t="s">
        <v>171</v>
      </c>
      <c r="D153" s="54" t="s">
        <v>15</v>
      </c>
      <c r="E153" s="64">
        <v>1</v>
      </c>
      <c r="F153" s="82">
        <v>200000</v>
      </c>
      <c r="G153" s="82">
        <f t="shared" si="14"/>
        <v>200000</v>
      </c>
      <c r="H153" s="149">
        <f t="shared" si="15"/>
        <v>178571.42857142855</v>
      </c>
      <c r="I153" s="9" t="s">
        <v>78</v>
      </c>
      <c r="J153" s="9">
        <v>365</v>
      </c>
      <c r="K153" s="95" t="s">
        <v>4</v>
      </c>
      <c r="L153" s="54">
        <v>159</v>
      </c>
      <c r="M153" s="130"/>
    </row>
    <row r="154" spans="1:13" s="28" customFormat="1" ht="12.75">
      <c r="A154" s="1">
        <f t="shared" si="12"/>
        <v>140</v>
      </c>
      <c r="B154" s="70" t="s">
        <v>216</v>
      </c>
      <c r="C154" s="9" t="s">
        <v>171</v>
      </c>
      <c r="D154" s="63" t="s">
        <v>14</v>
      </c>
      <c r="E154" s="64">
        <v>25</v>
      </c>
      <c r="F154" s="82">
        <v>45</v>
      </c>
      <c r="G154" s="82">
        <f t="shared" si="14"/>
        <v>1125</v>
      </c>
      <c r="H154" s="149">
        <f t="shared" si="15"/>
        <v>1004.4642857142857</v>
      </c>
      <c r="I154" s="69" t="s">
        <v>80</v>
      </c>
      <c r="J154" s="54">
        <v>15</v>
      </c>
      <c r="K154" s="95" t="s">
        <v>4</v>
      </c>
      <c r="L154" s="54">
        <v>149</v>
      </c>
      <c r="M154" s="130"/>
    </row>
    <row r="155" spans="1:13" s="28" customFormat="1" ht="12.75">
      <c r="A155" s="1">
        <f t="shared" si="12"/>
        <v>141</v>
      </c>
      <c r="B155" s="61" t="s">
        <v>120</v>
      </c>
      <c r="C155" s="9" t="s">
        <v>171</v>
      </c>
      <c r="D155" s="63" t="s">
        <v>14</v>
      </c>
      <c r="E155" s="64">
        <v>5</v>
      </c>
      <c r="F155" s="82">
        <v>200</v>
      </c>
      <c r="G155" s="82">
        <f t="shared" si="14"/>
        <v>1000</v>
      </c>
      <c r="H155" s="149">
        <f t="shared" si="15"/>
        <v>892.8571428571428</v>
      </c>
      <c r="I155" s="133" t="s">
        <v>64</v>
      </c>
      <c r="J155" s="54">
        <v>15</v>
      </c>
      <c r="K155" s="95" t="s">
        <v>4</v>
      </c>
      <c r="L155" s="54">
        <v>149</v>
      </c>
      <c r="M155" s="130"/>
    </row>
    <row r="156" spans="1:13" s="28" customFormat="1" ht="12.75">
      <c r="A156" s="1">
        <f t="shared" si="12"/>
        <v>142</v>
      </c>
      <c r="B156" s="61" t="s">
        <v>121</v>
      </c>
      <c r="C156" s="9" t="s">
        <v>171</v>
      </c>
      <c r="D156" s="63" t="s">
        <v>14</v>
      </c>
      <c r="E156" s="64">
        <v>5</v>
      </c>
      <c r="F156" s="82">
        <v>400</v>
      </c>
      <c r="G156" s="82">
        <f t="shared" si="14"/>
        <v>2000</v>
      </c>
      <c r="H156" s="149">
        <f t="shared" si="15"/>
        <v>1785.7142857142856</v>
      </c>
      <c r="I156" s="133" t="s">
        <v>64</v>
      </c>
      <c r="J156" s="54">
        <v>15</v>
      </c>
      <c r="K156" s="95" t="s">
        <v>4</v>
      </c>
      <c r="L156" s="54">
        <v>149</v>
      </c>
      <c r="M156" s="130"/>
    </row>
    <row r="157" spans="1:13" s="28" customFormat="1" ht="12.75">
      <c r="A157" s="1">
        <f t="shared" si="12"/>
        <v>143</v>
      </c>
      <c r="B157" s="88" t="s">
        <v>49</v>
      </c>
      <c r="C157" s="9" t="s">
        <v>171</v>
      </c>
      <c r="D157" s="63" t="s">
        <v>14</v>
      </c>
      <c r="E157" s="64">
        <v>5</v>
      </c>
      <c r="F157" s="82">
        <v>120</v>
      </c>
      <c r="G157" s="82">
        <f t="shared" si="14"/>
        <v>600</v>
      </c>
      <c r="H157" s="149">
        <f t="shared" si="15"/>
        <v>535.7142857142857</v>
      </c>
      <c r="I157" s="69" t="s">
        <v>80</v>
      </c>
      <c r="J157" s="54">
        <v>15</v>
      </c>
      <c r="K157" s="95" t="s">
        <v>4</v>
      </c>
      <c r="L157" s="54">
        <v>149</v>
      </c>
      <c r="M157" s="130"/>
    </row>
    <row r="158" spans="1:13" s="28" customFormat="1" ht="12.75">
      <c r="A158" s="1">
        <f t="shared" si="12"/>
        <v>144</v>
      </c>
      <c r="B158" s="61" t="s">
        <v>122</v>
      </c>
      <c r="C158" s="9" t="s">
        <v>171</v>
      </c>
      <c r="D158" s="63" t="s">
        <v>14</v>
      </c>
      <c r="E158" s="64">
        <v>40</v>
      </c>
      <c r="F158" s="82">
        <v>17</v>
      </c>
      <c r="G158" s="82">
        <f t="shared" si="14"/>
        <v>680</v>
      </c>
      <c r="H158" s="149">
        <f t="shared" si="15"/>
        <v>607.1428571428571</v>
      </c>
      <c r="I158" s="133" t="s">
        <v>64</v>
      </c>
      <c r="J158" s="54">
        <v>15</v>
      </c>
      <c r="K158" s="95" t="s">
        <v>4</v>
      </c>
      <c r="L158" s="54">
        <v>149</v>
      </c>
      <c r="M158" s="130"/>
    </row>
    <row r="159" spans="1:13" s="28" customFormat="1" ht="12.75">
      <c r="A159" s="1">
        <f t="shared" si="12"/>
        <v>145</v>
      </c>
      <c r="B159" s="61" t="s">
        <v>123</v>
      </c>
      <c r="C159" s="9" t="s">
        <v>171</v>
      </c>
      <c r="D159" s="63" t="s">
        <v>14</v>
      </c>
      <c r="E159" s="64">
        <v>10</v>
      </c>
      <c r="F159" s="82">
        <v>150</v>
      </c>
      <c r="G159" s="82">
        <f t="shared" si="14"/>
        <v>1500</v>
      </c>
      <c r="H159" s="149">
        <f t="shared" si="15"/>
        <v>1339.2857142857142</v>
      </c>
      <c r="I159" s="133" t="s">
        <v>64</v>
      </c>
      <c r="J159" s="54">
        <v>15</v>
      </c>
      <c r="K159" s="95" t="s">
        <v>4</v>
      </c>
      <c r="L159" s="54">
        <v>149</v>
      </c>
      <c r="M159" s="130"/>
    </row>
    <row r="160" spans="1:13" s="28" customFormat="1" ht="12.75">
      <c r="A160" s="1">
        <f t="shared" si="12"/>
        <v>146</v>
      </c>
      <c r="B160" s="61" t="s">
        <v>124</v>
      </c>
      <c r="C160" s="9" t="s">
        <v>171</v>
      </c>
      <c r="D160" s="63" t="s">
        <v>14</v>
      </c>
      <c r="E160" s="64">
        <v>30</v>
      </c>
      <c r="F160" s="82">
        <v>100</v>
      </c>
      <c r="G160" s="82">
        <f t="shared" si="14"/>
        <v>3000</v>
      </c>
      <c r="H160" s="149">
        <f t="shared" si="15"/>
        <v>2678.5714285714284</v>
      </c>
      <c r="I160" s="133" t="s">
        <v>64</v>
      </c>
      <c r="J160" s="54">
        <v>15</v>
      </c>
      <c r="K160" s="95" t="s">
        <v>4</v>
      </c>
      <c r="L160" s="54">
        <v>149</v>
      </c>
      <c r="M160" s="130"/>
    </row>
    <row r="161" spans="1:13" s="28" customFormat="1" ht="20.25">
      <c r="A161" s="1">
        <f t="shared" si="12"/>
        <v>147</v>
      </c>
      <c r="B161" s="112" t="s">
        <v>233</v>
      </c>
      <c r="C161" s="9" t="s">
        <v>171</v>
      </c>
      <c r="D161" s="86" t="s">
        <v>15</v>
      </c>
      <c r="E161" s="69">
        <v>1</v>
      </c>
      <c r="F161" s="60">
        <v>220000</v>
      </c>
      <c r="G161" s="60">
        <f t="shared" si="14"/>
        <v>220000</v>
      </c>
      <c r="H161" s="148">
        <f t="shared" si="15"/>
        <v>196428.57142857142</v>
      </c>
      <c r="I161" s="9" t="s">
        <v>78</v>
      </c>
      <c r="J161" s="9">
        <v>305</v>
      </c>
      <c r="K161" s="95" t="s">
        <v>4</v>
      </c>
      <c r="L161" s="54">
        <v>159</v>
      </c>
      <c r="M161" s="130"/>
    </row>
    <row r="162" spans="1:13" s="28" customFormat="1" ht="20.25">
      <c r="A162" s="1">
        <f t="shared" si="12"/>
        <v>148</v>
      </c>
      <c r="B162" s="78" t="s">
        <v>83</v>
      </c>
      <c r="C162" s="9" t="s">
        <v>171</v>
      </c>
      <c r="D162" s="66" t="s">
        <v>15</v>
      </c>
      <c r="E162" s="66">
        <v>1</v>
      </c>
      <c r="F162" s="90">
        <v>220000</v>
      </c>
      <c r="G162" s="81">
        <f t="shared" si="14"/>
        <v>220000</v>
      </c>
      <c r="H162" s="149">
        <v>220000</v>
      </c>
      <c r="I162" s="9" t="s">
        <v>78</v>
      </c>
      <c r="J162" s="9">
        <v>365</v>
      </c>
      <c r="K162" s="95" t="s">
        <v>4</v>
      </c>
      <c r="L162" s="131">
        <v>159</v>
      </c>
      <c r="M162" s="130"/>
    </row>
    <row r="163" spans="1:13" s="28" customFormat="1" ht="20.25">
      <c r="A163" s="1">
        <f t="shared" si="12"/>
        <v>149</v>
      </c>
      <c r="B163" s="107" t="s">
        <v>218</v>
      </c>
      <c r="C163" s="9" t="s">
        <v>171</v>
      </c>
      <c r="D163" s="113" t="s">
        <v>15</v>
      </c>
      <c r="E163" s="66">
        <v>1</v>
      </c>
      <c r="F163" s="89">
        <v>220000</v>
      </c>
      <c r="G163" s="81">
        <f t="shared" si="14"/>
        <v>220000</v>
      </c>
      <c r="H163" s="149">
        <f>G163/1.12</f>
        <v>196428.57142857142</v>
      </c>
      <c r="I163" s="9" t="s">
        <v>78</v>
      </c>
      <c r="J163" s="9">
        <v>365</v>
      </c>
      <c r="K163" s="95" t="s">
        <v>4</v>
      </c>
      <c r="L163" s="131">
        <v>159</v>
      </c>
      <c r="M163" s="130"/>
    </row>
    <row r="164" spans="1:13" s="29" customFormat="1" ht="24" customHeight="1">
      <c r="A164" s="1">
        <f t="shared" si="12"/>
        <v>150</v>
      </c>
      <c r="B164" s="78" t="s">
        <v>150</v>
      </c>
      <c r="C164" s="9" t="s">
        <v>171</v>
      </c>
      <c r="D164" s="113" t="s">
        <v>15</v>
      </c>
      <c r="E164" s="66">
        <v>1</v>
      </c>
      <c r="F164" s="90">
        <v>200000</v>
      </c>
      <c r="G164" s="81">
        <f t="shared" si="14"/>
        <v>200000</v>
      </c>
      <c r="H164" s="149">
        <v>200000</v>
      </c>
      <c r="I164" s="9" t="s">
        <v>78</v>
      </c>
      <c r="J164" s="9">
        <v>365</v>
      </c>
      <c r="K164" s="95" t="s">
        <v>4</v>
      </c>
      <c r="L164" s="131">
        <v>159</v>
      </c>
      <c r="M164" s="54"/>
    </row>
    <row r="165" spans="1:13" s="29" customFormat="1" ht="12.75">
      <c r="A165" s="1">
        <f t="shared" si="12"/>
        <v>151</v>
      </c>
      <c r="B165" s="78" t="s">
        <v>85</v>
      </c>
      <c r="C165" s="9" t="s">
        <v>171</v>
      </c>
      <c r="D165" s="66" t="s">
        <v>15</v>
      </c>
      <c r="E165" s="66">
        <v>1</v>
      </c>
      <c r="F165" s="89">
        <v>200000</v>
      </c>
      <c r="G165" s="81">
        <f aca="true" t="shared" si="16" ref="G165:G196">E165*F165</f>
        <v>200000</v>
      </c>
      <c r="H165" s="149">
        <f>G165/1.12</f>
        <v>178571.42857142855</v>
      </c>
      <c r="I165" s="9" t="s">
        <v>78</v>
      </c>
      <c r="J165" s="9">
        <v>365</v>
      </c>
      <c r="K165" s="95" t="s">
        <v>4</v>
      </c>
      <c r="L165" s="131">
        <v>159</v>
      </c>
      <c r="M165" s="54"/>
    </row>
    <row r="166" spans="1:13" s="28" customFormat="1" ht="20.25">
      <c r="A166" s="1">
        <f t="shared" si="12"/>
        <v>152</v>
      </c>
      <c r="B166" s="68" t="s">
        <v>217</v>
      </c>
      <c r="C166" s="9" t="s">
        <v>171</v>
      </c>
      <c r="D166" s="66" t="s">
        <v>15</v>
      </c>
      <c r="E166" s="66">
        <v>1</v>
      </c>
      <c r="F166" s="89">
        <v>220000</v>
      </c>
      <c r="G166" s="81">
        <f t="shared" si="16"/>
        <v>220000</v>
      </c>
      <c r="H166" s="149">
        <f>G166/1.12</f>
        <v>196428.57142857142</v>
      </c>
      <c r="I166" s="9" t="s">
        <v>78</v>
      </c>
      <c r="J166" s="9">
        <v>365</v>
      </c>
      <c r="K166" s="95" t="s">
        <v>4</v>
      </c>
      <c r="L166" s="131">
        <v>159</v>
      </c>
      <c r="M166" s="130"/>
    </row>
    <row r="167" spans="1:13" s="28" customFormat="1" ht="30">
      <c r="A167" s="1">
        <f aca="true" t="shared" si="17" ref="A167:A201">A166+1</f>
        <v>153</v>
      </c>
      <c r="B167" s="68" t="s">
        <v>108</v>
      </c>
      <c r="C167" s="9" t="s">
        <v>171</v>
      </c>
      <c r="D167" s="69" t="s">
        <v>15</v>
      </c>
      <c r="E167" s="69">
        <v>1</v>
      </c>
      <c r="F167" s="81">
        <v>190000</v>
      </c>
      <c r="G167" s="82">
        <f t="shared" si="16"/>
        <v>190000</v>
      </c>
      <c r="H167" s="149">
        <f>G167/1.12</f>
        <v>169642.85714285713</v>
      </c>
      <c r="I167" s="9" t="s">
        <v>78</v>
      </c>
      <c r="J167" s="9">
        <v>365</v>
      </c>
      <c r="K167" s="95" t="s">
        <v>4</v>
      </c>
      <c r="L167" s="54">
        <v>159</v>
      </c>
      <c r="M167" s="130"/>
    </row>
    <row r="168" spans="1:13" s="28" customFormat="1" ht="20.25">
      <c r="A168" s="1">
        <f t="shared" si="17"/>
        <v>154</v>
      </c>
      <c r="B168" s="78" t="s">
        <v>16</v>
      </c>
      <c r="C168" s="9" t="s">
        <v>171</v>
      </c>
      <c r="D168" s="66" t="s">
        <v>15</v>
      </c>
      <c r="E168" s="66">
        <v>1</v>
      </c>
      <c r="F168" s="79">
        <v>200000</v>
      </c>
      <c r="G168" s="60">
        <f t="shared" si="16"/>
        <v>200000</v>
      </c>
      <c r="H168" s="148">
        <f aca="true" t="shared" si="18" ref="H168:H174">G168/1.12</f>
        <v>178571.42857142855</v>
      </c>
      <c r="I168" s="9" t="s">
        <v>78</v>
      </c>
      <c r="J168" s="9">
        <v>365</v>
      </c>
      <c r="K168" s="95" t="s">
        <v>4</v>
      </c>
      <c r="L168" s="131">
        <v>159</v>
      </c>
      <c r="M168" s="130"/>
    </row>
    <row r="169" spans="1:13" s="28" customFormat="1" ht="12.75">
      <c r="A169" s="1">
        <f t="shared" si="17"/>
        <v>155</v>
      </c>
      <c r="B169" s="70" t="s">
        <v>32</v>
      </c>
      <c r="C169" s="9" t="s">
        <v>171</v>
      </c>
      <c r="D169" s="69" t="s">
        <v>14</v>
      </c>
      <c r="E169" s="64">
        <v>20</v>
      </c>
      <c r="F169" s="82">
        <v>60</v>
      </c>
      <c r="G169" s="82">
        <f t="shared" si="16"/>
        <v>1200</v>
      </c>
      <c r="H169" s="149">
        <f t="shared" si="18"/>
        <v>1071.4285714285713</v>
      </c>
      <c r="I169" s="69" t="s">
        <v>80</v>
      </c>
      <c r="J169" s="54">
        <v>15</v>
      </c>
      <c r="K169" s="95" t="s">
        <v>4</v>
      </c>
      <c r="L169" s="54">
        <v>149</v>
      </c>
      <c r="M169" s="141"/>
    </row>
    <row r="170" spans="1:13" s="28" customFormat="1" ht="12.75">
      <c r="A170" s="1">
        <f t="shared" si="17"/>
        <v>156</v>
      </c>
      <c r="B170" s="124" t="s">
        <v>50</v>
      </c>
      <c r="C170" s="9" t="s">
        <v>171</v>
      </c>
      <c r="D170" s="63" t="s">
        <v>46</v>
      </c>
      <c r="E170" s="64">
        <v>2</v>
      </c>
      <c r="F170" s="82">
        <v>170</v>
      </c>
      <c r="G170" s="82">
        <f t="shared" si="16"/>
        <v>340</v>
      </c>
      <c r="H170" s="149">
        <f t="shared" si="18"/>
        <v>303.57142857142856</v>
      </c>
      <c r="I170" s="69" t="s">
        <v>80</v>
      </c>
      <c r="J170" s="54">
        <v>15</v>
      </c>
      <c r="K170" s="95" t="s">
        <v>4</v>
      </c>
      <c r="L170" s="54">
        <v>149</v>
      </c>
      <c r="M170" s="141"/>
    </row>
    <row r="171" spans="1:13" s="28" customFormat="1" ht="12.75">
      <c r="A171" s="1">
        <f t="shared" si="17"/>
        <v>157</v>
      </c>
      <c r="B171" s="68" t="s">
        <v>220</v>
      </c>
      <c r="C171" s="9" t="s">
        <v>171</v>
      </c>
      <c r="D171" s="86" t="s">
        <v>14</v>
      </c>
      <c r="E171" s="64">
        <v>5</v>
      </c>
      <c r="F171" s="82">
        <v>250</v>
      </c>
      <c r="G171" s="82">
        <f t="shared" si="16"/>
        <v>1250</v>
      </c>
      <c r="H171" s="149">
        <f t="shared" si="18"/>
        <v>1116.0714285714284</v>
      </c>
      <c r="I171" s="133" t="s">
        <v>64</v>
      </c>
      <c r="J171" s="54">
        <v>15</v>
      </c>
      <c r="K171" s="95" t="s">
        <v>4</v>
      </c>
      <c r="L171" s="54">
        <v>149</v>
      </c>
      <c r="M171" s="141"/>
    </row>
    <row r="172" spans="1:13" s="28" customFormat="1" ht="12.75">
      <c r="A172" s="1">
        <f t="shared" si="17"/>
        <v>158</v>
      </c>
      <c r="B172" s="124" t="s">
        <v>164</v>
      </c>
      <c r="C172" s="9" t="s">
        <v>171</v>
      </c>
      <c r="D172" s="63" t="s">
        <v>15</v>
      </c>
      <c r="E172" s="64">
        <v>1</v>
      </c>
      <c r="F172" s="82">
        <v>76600</v>
      </c>
      <c r="G172" s="82">
        <f t="shared" si="16"/>
        <v>76600</v>
      </c>
      <c r="H172" s="149">
        <f t="shared" si="18"/>
        <v>68392.85714285713</v>
      </c>
      <c r="I172" s="9" t="s">
        <v>78</v>
      </c>
      <c r="J172" s="54">
        <v>365</v>
      </c>
      <c r="K172" s="95" t="s">
        <v>4</v>
      </c>
      <c r="L172" s="54">
        <v>152</v>
      </c>
      <c r="M172" s="141"/>
    </row>
    <row r="173" spans="1:13" s="28" customFormat="1" ht="12.75">
      <c r="A173" s="1">
        <f t="shared" si="17"/>
        <v>159</v>
      </c>
      <c r="B173" s="124" t="s">
        <v>162</v>
      </c>
      <c r="C173" s="9" t="s">
        <v>171</v>
      </c>
      <c r="D173" s="63" t="s">
        <v>15</v>
      </c>
      <c r="E173" s="64">
        <v>1</v>
      </c>
      <c r="F173" s="82">
        <v>177400</v>
      </c>
      <c r="G173" s="82">
        <f t="shared" si="16"/>
        <v>177400</v>
      </c>
      <c r="H173" s="149">
        <f t="shared" si="18"/>
        <v>158392.85714285713</v>
      </c>
      <c r="I173" s="9" t="s">
        <v>80</v>
      </c>
      <c r="J173" s="54">
        <v>30</v>
      </c>
      <c r="K173" s="95" t="s">
        <v>4</v>
      </c>
      <c r="L173" s="54">
        <v>152</v>
      </c>
      <c r="M173" s="141"/>
    </row>
    <row r="174" spans="1:13" s="28" customFormat="1" ht="12.75">
      <c r="A174" s="1">
        <f t="shared" si="17"/>
        <v>160</v>
      </c>
      <c r="B174" s="124" t="s">
        <v>219</v>
      </c>
      <c r="C174" s="9" t="s">
        <v>171</v>
      </c>
      <c r="D174" s="63" t="s">
        <v>15</v>
      </c>
      <c r="E174" s="64">
        <v>1</v>
      </c>
      <c r="F174" s="82">
        <v>100000</v>
      </c>
      <c r="G174" s="82">
        <f t="shared" si="16"/>
        <v>100000</v>
      </c>
      <c r="H174" s="149">
        <f t="shared" si="18"/>
        <v>89285.71428571428</v>
      </c>
      <c r="I174" s="9" t="s">
        <v>78</v>
      </c>
      <c r="J174" s="54">
        <v>365</v>
      </c>
      <c r="K174" s="95" t="s">
        <v>161</v>
      </c>
      <c r="L174" s="54">
        <v>152</v>
      </c>
      <c r="M174" s="141"/>
    </row>
    <row r="175" spans="1:14" s="28" customFormat="1" ht="12.75">
      <c r="A175" s="1">
        <f t="shared" si="17"/>
        <v>161</v>
      </c>
      <c r="B175" s="124" t="s">
        <v>163</v>
      </c>
      <c r="C175" s="9" t="s">
        <v>171</v>
      </c>
      <c r="D175" s="63" t="s">
        <v>15</v>
      </c>
      <c r="E175" s="64">
        <v>1</v>
      </c>
      <c r="F175" s="82">
        <v>300000</v>
      </c>
      <c r="G175" s="82">
        <f t="shared" si="16"/>
        <v>300000</v>
      </c>
      <c r="H175" s="149">
        <v>300000</v>
      </c>
      <c r="I175" s="9" t="s">
        <v>78</v>
      </c>
      <c r="J175" s="54">
        <v>365</v>
      </c>
      <c r="K175" s="95" t="s">
        <v>4</v>
      </c>
      <c r="L175" s="54">
        <v>152</v>
      </c>
      <c r="M175" s="141"/>
      <c r="N175" s="56"/>
    </row>
    <row r="176" spans="1:13" s="28" customFormat="1" ht="12.75">
      <c r="A176" s="1">
        <f t="shared" si="17"/>
        <v>162</v>
      </c>
      <c r="B176" s="68" t="s">
        <v>154</v>
      </c>
      <c r="C176" s="9" t="s">
        <v>171</v>
      </c>
      <c r="D176" s="63" t="s">
        <v>15</v>
      </c>
      <c r="E176" s="69">
        <v>1</v>
      </c>
      <c r="F176" s="81">
        <v>13500</v>
      </c>
      <c r="G176" s="82">
        <f t="shared" si="16"/>
        <v>13500</v>
      </c>
      <c r="H176" s="149">
        <f aca="true" t="shared" si="19" ref="H176:H201">G176/1.12</f>
        <v>12053.571428571428</v>
      </c>
      <c r="I176" s="9" t="s">
        <v>148</v>
      </c>
      <c r="J176" s="9">
        <v>15</v>
      </c>
      <c r="K176" s="95" t="s">
        <v>4</v>
      </c>
      <c r="L176" s="54">
        <v>159</v>
      </c>
      <c r="M176" s="141"/>
    </row>
    <row r="177" spans="1:13" s="28" customFormat="1" ht="14.25" customHeight="1">
      <c r="A177" s="1">
        <f t="shared" si="17"/>
        <v>163</v>
      </c>
      <c r="B177" s="61" t="s">
        <v>125</v>
      </c>
      <c r="C177" s="9" t="s">
        <v>171</v>
      </c>
      <c r="D177" s="63" t="s">
        <v>25</v>
      </c>
      <c r="E177" s="64">
        <v>10</v>
      </c>
      <c r="F177" s="82">
        <v>480</v>
      </c>
      <c r="G177" s="82">
        <f t="shared" si="16"/>
        <v>4800</v>
      </c>
      <c r="H177" s="149">
        <f t="shared" si="19"/>
        <v>4285.714285714285</v>
      </c>
      <c r="I177" s="134" t="s">
        <v>64</v>
      </c>
      <c r="J177" s="54">
        <v>15</v>
      </c>
      <c r="K177" s="95" t="s">
        <v>4</v>
      </c>
      <c r="L177" s="54">
        <v>149</v>
      </c>
      <c r="M177" s="141"/>
    </row>
    <row r="178" spans="1:13" s="29" customFormat="1" ht="12.75">
      <c r="A178" s="1">
        <f t="shared" si="17"/>
        <v>164</v>
      </c>
      <c r="B178" s="88" t="s">
        <v>99</v>
      </c>
      <c r="C178" s="9" t="s">
        <v>171</v>
      </c>
      <c r="D178" s="63" t="s">
        <v>14</v>
      </c>
      <c r="E178" s="59">
        <v>5</v>
      </c>
      <c r="F178" s="81">
        <v>4300</v>
      </c>
      <c r="G178" s="82">
        <f t="shared" si="16"/>
        <v>21500</v>
      </c>
      <c r="H178" s="149">
        <f t="shared" si="19"/>
        <v>19196.42857142857</v>
      </c>
      <c r="I178" s="134" t="s">
        <v>64</v>
      </c>
      <c r="J178" s="54">
        <v>15</v>
      </c>
      <c r="K178" s="95" t="s">
        <v>4</v>
      </c>
      <c r="L178" s="54">
        <v>149</v>
      </c>
      <c r="M178" s="54"/>
    </row>
    <row r="179" spans="1:13" s="29" customFormat="1" ht="20.25">
      <c r="A179" s="1">
        <f t="shared" si="17"/>
        <v>165</v>
      </c>
      <c r="B179" s="88" t="s">
        <v>144</v>
      </c>
      <c r="C179" s="9" t="s">
        <v>171</v>
      </c>
      <c r="D179" s="63" t="s">
        <v>166</v>
      </c>
      <c r="E179" s="59">
        <v>2</v>
      </c>
      <c r="F179" s="81">
        <v>90000</v>
      </c>
      <c r="G179" s="82">
        <f t="shared" si="16"/>
        <v>180000</v>
      </c>
      <c r="H179" s="149">
        <f t="shared" si="19"/>
        <v>160714.2857142857</v>
      </c>
      <c r="I179" s="134" t="s">
        <v>64</v>
      </c>
      <c r="J179" s="54">
        <v>15</v>
      </c>
      <c r="K179" s="95" t="s">
        <v>4</v>
      </c>
      <c r="L179" s="54">
        <v>149</v>
      </c>
      <c r="M179" s="54"/>
    </row>
    <row r="180" spans="1:13" s="28" customFormat="1" ht="20.25">
      <c r="A180" s="1">
        <f t="shared" si="17"/>
        <v>166</v>
      </c>
      <c r="B180" s="88" t="s">
        <v>143</v>
      </c>
      <c r="C180" s="9" t="s">
        <v>171</v>
      </c>
      <c r="D180" s="63" t="s">
        <v>166</v>
      </c>
      <c r="E180" s="59">
        <v>2</v>
      </c>
      <c r="F180" s="81">
        <v>90000</v>
      </c>
      <c r="G180" s="82">
        <f t="shared" si="16"/>
        <v>180000</v>
      </c>
      <c r="H180" s="149">
        <f t="shared" si="19"/>
        <v>160714.2857142857</v>
      </c>
      <c r="I180" s="134" t="s">
        <v>64</v>
      </c>
      <c r="J180" s="54">
        <v>15</v>
      </c>
      <c r="K180" s="95" t="s">
        <v>4</v>
      </c>
      <c r="L180" s="54">
        <v>149</v>
      </c>
      <c r="M180" s="130"/>
    </row>
    <row r="181" spans="1:13" s="28" customFormat="1" ht="13.5" customHeight="1">
      <c r="A181" s="1">
        <f t="shared" si="17"/>
        <v>167</v>
      </c>
      <c r="B181" s="88" t="s">
        <v>135</v>
      </c>
      <c r="C181" s="9" t="s">
        <v>171</v>
      </c>
      <c r="D181" s="63" t="s">
        <v>136</v>
      </c>
      <c r="E181" s="64">
        <v>1</v>
      </c>
      <c r="F181" s="82">
        <v>900</v>
      </c>
      <c r="G181" s="82">
        <f t="shared" si="16"/>
        <v>900</v>
      </c>
      <c r="H181" s="149">
        <f t="shared" si="19"/>
        <v>803.5714285714284</v>
      </c>
      <c r="I181" s="69" t="s">
        <v>80</v>
      </c>
      <c r="J181" s="54">
        <v>15</v>
      </c>
      <c r="K181" s="95" t="s">
        <v>4</v>
      </c>
      <c r="L181" s="54">
        <v>149</v>
      </c>
      <c r="M181" s="130"/>
    </row>
    <row r="182" spans="1:13" s="28" customFormat="1" ht="12.75">
      <c r="A182" s="1">
        <f t="shared" si="17"/>
        <v>168</v>
      </c>
      <c r="B182" s="124" t="s">
        <v>137</v>
      </c>
      <c r="C182" s="9" t="s">
        <v>171</v>
      </c>
      <c r="D182" s="86" t="s">
        <v>14</v>
      </c>
      <c r="E182" s="64">
        <v>12</v>
      </c>
      <c r="F182" s="82">
        <v>55</v>
      </c>
      <c r="G182" s="82">
        <f t="shared" si="16"/>
        <v>660</v>
      </c>
      <c r="H182" s="149">
        <f t="shared" si="19"/>
        <v>589.2857142857142</v>
      </c>
      <c r="I182" s="69" t="s">
        <v>80</v>
      </c>
      <c r="J182" s="54">
        <v>15</v>
      </c>
      <c r="K182" s="95" t="s">
        <v>4</v>
      </c>
      <c r="L182" s="54">
        <v>149</v>
      </c>
      <c r="M182" s="130"/>
    </row>
    <row r="183" spans="1:13" s="28" customFormat="1" ht="20.25">
      <c r="A183" s="1">
        <f t="shared" si="17"/>
        <v>169</v>
      </c>
      <c r="B183" s="88" t="s">
        <v>225</v>
      </c>
      <c r="C183" s="9" t="s">
        <v>171</v>
      </c>
      <c r="D183" s="86" t="s">
        <v>46</v>
      </c>
      <c r="E183" s="64">
        <v>10</v>
      </c>
      <c r="F183" s="82">
        <v>400</v>
      </c>
      <c r="G183" s="82">
        <f t="shared" si="16"/>
        <v>4000</v>
      </c>
      <c r="H183" s="149">
        <f t="shared" si="19"/>
        <v>3571.428571428571</v>
      </c>
      <c r="I183" s="69" t="s">
        <v>80</v>
      </c>
      <c r="J183" s="54">
        <v>15</v>
      </c>
      <c r="K183" s="95" t="s">
        <v>4</v>
      </c>
      <c r="L183" s="54">
        <v>149</v>
      </c>
      <c r="M183" s="130"/>
    </row>
    <row r="184" spans="1:13" s="28" customFormat="1" ht="20.25">
      <c r="A184" s="1">
        <f t="shared" si="17"/>
        <v>170</v>
      </c>
      <c r="B184" s="88" t="s">
        <v>226</v>
      </c>
      <c r="C184" s="9" t="s">
        <v>171</v>
      </c>
      <c r="D184" s="86" t="s">
        <v>13</v>
      </c>
      <c r="E184" s="64">
        <v>15</v>
      </c>
      <c r="F184" s="82">
        <v>260</v>
      </c>
      <c r="G184" s="82">
        <f t="shared" si="16"/>
        <v>3900</v>
      </c>
      <c r="H184" s="149">
        <f t="shared" si="19"/>
        <v>3482.142857142857</v>
      </c>
      <c r="I184" s="69" t="s">
        <v>80</v>
      </c>
      <c r="J184" s="54">
        <v>15</v>
      </c>
      <c r="K184" s="95" t="s">
        <v>4</v>
      </c>
      <c r="L184" s="54">
        <v>149</v>
      </c>
      <c r="M184" s="130"/>
    </row>
    <row r="185" spans="1:13" s="28" customFormat="1" ht="20.25">
      <c r="A185" s="1">
        <f t="shared" si="17"/>
        <v>171</v>
      </c>
      <c r="B185" s="124" t="s">
        <v>54</v>
      </c>
      <c r="C185" s="9" t="s">
        <v>171</v>
      </c>
      <c r="D185" s="86" t="s">
        <v>14</v>
      </c>
      <c r="E185" s="64">
        <v>48</v>
      </c>
      <c r="F185" s="82">
        <v>500</v>
      </c>
      <c r="G185" s="82">
        <f t="shared" si="16"/>
        <v>24000</v>
      </c>
      <c r="H185" s="149">
        <f t="shared" si="19"/>
        <v>21428.571428571428</v>
      </c>
      <c r="I185" s="133" t="s">
        <v>64</v>
      </c>
      <c r="J185" s="54">
        <v>15</v>
      </c>
      <c r="K185" s="95" t="s">
        <v>4</v>
      </c>
      <c r="L185" s="54">
        <v>149</v>
      </c>
      <c r="M185" s="130"/>
    </row>
    <row r="186" spans="1:13" s="28" customFormat="1" ht="12.75">
      <c r="A186" s="1">
        <f t="shared" si="17"/>
        <v>172</v>
      </c>
      <c r="B186" s="88" t="s">
        <v>77</v>
      </c>
      <c r="C186" s="9" t="s">
        <v>171</v>
      </c>
      <c r="D186" s="63" t="s">
        <v>14</v>
      </c>
      <c r="E186" s="64">
        <v>24</v>
      </c>
      <c r="F186" s="82">
        <v>350</v>
      </c>
      <c r="G186" s="82">
        <f t="shared" si="16"/>
        <v>8400</v>
      </c>
      <c r="H186" s="149">
        <f t="shared" si="19"/>
        <v>7499.999999999999</v>
      </c>
      <c r="I186" s="133" t="s">
        <v>64</v>
      </c>
      <c r="J186" s="54">
        <v>15</v>
      </c>
      <c r="K186" s="95" t="s">
        <v>4</v>
      </c>
      <c r="L186" s="54">
        <v>149</v>
      </c>
      <c r="M186" s="130"/>
    </row>
    <row r="187" spans="1:13" s="28" customFormat="1" ht="20.25">
      <c r="A187" s="1">
        <f t="shared" si="17"/>
        <v>173</v>
      </c>
      <c r="B187" s="124" t="s">
        <v>227</v>
      </c>
      <c r="C187" s="9" t="s">
        <v>171</v>
      </c>
      <c r="D187" s="86" t="s">
        <v>14</v>
      </c>
      <c r="E187" s="64">
        <v>24</v>
      </c>
      <c r="F187" s="82">
        <v>450</v>
      </c>
      <c r="G187" s="82">
        <f t="shared" si="16"/>
        <v>10800</v>
      </c>
      <c r="H187" s="149">
        <f t="shared" si="19"/>
        <v>9642.857142857141</v>
      </c>
      <c r="I187" s="133" t="s">
        <v>64</v>
      </c>
      <c r="J187" s="98">
        <v>15</v>
      </c>
      <c r="K187" s="95" t="s">
        <v>4</v>
      </c>
      <c r="L187" s="54">
        <v>149</v>
      </c>
      <c r="M187" s="130"/>
    </row>
    <row r="188" spans="1:13" s="28" customFormat="1" ht="20.25">
      <c r="A188" s="1">
        <f t="shared" si="17"/>
        <v>174</v>
      </c>
      <c r="B188" s="124" t="s">
        <v>228</v>
      </c>
      <c r="C188" s="9" t="s">
        <v>171</v>
      </c>
      <c r="D188" s="86" t="s">
        <v>14</v>
      </c>
      <c r="E188" s="64">
        <v>25</v>
      </c>
      <c r="F188" s="82">
        <v>500</v>
      </c>
      <c r="G188" s="82">
        <f t="shared" si="16"/>
        <v>12500</v>
      </c>
      <c r="H188" s="149">
        <f t="shared" si="19"/>
        <v>11160.714285714284</v>
      </c>
      <c r="I188" s="133" t="s">
        <v>64</v>
      </c>
      <c r="J188" s="98">
        <v>15</v>
      </c>
      <c r="K188" s="95" t="s">
        <v>4</v>
      </c>
      <c r="L188" s="54">
        <v>149</v>
      </c>
      <c r="M188" s="130"/>
    </row>
    <row r="189" spans="1:13" s="28" customFormat="1" ht="12.75">
      <c r="A189" s="1">
        <f t="shared" si="17"/>
        <v>175</v>
      </c>
      <c r="B189" s="88" t="s">
        <v>138</v>
      </c>
      <c r="C189" s="9" t="s">
        <v>171</v>
      </c>
      <c r="D189" s="63" t="s">
        <v>14</v>
      </c>
      <c r="E189" s="64">
        <v>5</v>
      </c>
      <c r="F189" s="82">
        <v>5500</v>
      </c>
      <c r="G189" s="82">
        <f t="shared" si="16"/>
        <v>27500</v>
      </c>
      <c r="H189" s="149">
        <f t="shared" si="19"/>
        <v>24553.571428571428</v>
      </c>
      <c r="I189" s="69" t="s">
        <v>80</v>
      </c>
      <c r="J189" s="54">
        <v>15</v>
      </c>
      <c r="K189" s="95" t="s">
        <v>4</v>
      </c>
      <c r="L189" s="54">
        <v>149</v>
      </c>
      <c r="M189" s="130"/>
    </row>
    <row r="190" spans="1:13" s="35" customFormat="1" ht="9.75">
      <c r="A190" s="1">
        <f t="shared" si="17"/>
        <v>176</v>
      </c>
      <c r="B190" s="88" t="s">
        <v>98</v>
      </c>
      <c r="C190" s="9" t="s">
        <v>171</v>
      </c>
      <c r="D190" s="63" t="s">
        <v>14</v>
      </c>
      <c r="E190" s="64">
        <v>6</v>
      </c>
      <c r="F190" s="82">
        <v>1100</v>
      </c>
      <c r="G190" s="82">
        <f t="shared" si="16"/>
        <v>6600</v>
      </c>
      <c r="H190" s="149">
        <f t="shared" si="19"/>
        <v>5892.857142857142</v>
      </c>
      <c r="I190" s="133" t="s">
        <v>64</v>
      </c>
      <c r="J190" s="54">
        <v>15</v>
      </c>
      <c r="K190" s="95" t="s">
        <v>4</v>
      </c>
      <c r="L190" s="54">
        <v>149</v>
      </c>
      <c r="M190" s="54"/>
    </row>
    <row r="191" spans="1:13" s="28" customFormat="1" ht="20.25">
      <c r="A191" s="1">
        <f t="shared" si="17"/>
        <v>177</v>
      </c>
      <c r="B191" s="70" t="s">
        <v>45</v>
      </c>
      <c r="C191" s="9" t="s">
        <v>171</v>
      </c>
      <c r="D191" s="54" t="s">
        <v>14</v>
      </c>
      <c r="E191" s="91">
        <v>10</v>
      </c>
      <c r="F191" s="92">
        <v>400</v>
      </c>
      <c r="G191" s="82">
        <f t="shared" si="16"/>
        <v>4000</v>
      </c>
      <c r="H191" s="149">
        <f t="shared" si="19"/>
        <v>3571.428571428571</v>
      </c>
      <c r="I191" s="69" t="s">
        <v>80</v>
      </c>
      <c r="J191" s="54">
        <v>15</v>
      </c>
      <c r="K191" s="95" t="s">
        <v>4</v>
      </c>
      <c r="L191" s="54">
        <v>149</v>
      </c>
      <c r="M191" s="130"/>
    </row>
    <row r="192" spans="1:13" s="28" customFormat="1" ht="12.75">
      <c r="A192" s="1">
        <f t="shared" si="17"/>
        <v>178</v>
      </c>
      <c r="B192" s="61" t="s">
        <v>229</v>
      </c>
      <c r="C192" s="9" t="s">
        <v>171</v>
      </c>
      <c r="D192" s="69" t="s">
        <v>14</v>
      </c>
      <c r="E192" s="91">
        <v>2</v>
      </c>
      <c r="F192" s="92">
        <v>700</v>
      </c>
      <c r="G192" s="82">
        <f t="shared" si="16"/>
        <v>1400</v>
      </c>
      <c r="H192" s="149">
        <f t="shared" si="19"/>
        <v>1249.9999999999998</v>
      </c>
      <c r="I192" s="133" t="s">
        <v>64</v>
      </c>
      <c r="J192" s="54">
        <v>15</v>
      </c>
      <c r="K192" s="95" t="s">
        <v>4</v>
      </c>
      <c r="L192" s="54">
        <v>149</v>
      </c>
      <c r="M192" s="130"/>
    </row>
    <row r="193" spans="1:13" s="28" customFormat="1" ht="12.75">
      <c r="A193" s="1">
        <f t="shared" si="17"/>
        <v>179</v>
      </c>
      <c r="B193" s="61" t="s">
        <v>33</v>
      </c>
      <c r="C193" s="9" t="s">
        <v>171</v>
      </c>
      <c r="D193" s="69" t="s">
        <v>14</v>
      </c>
      <c r="E193" s="91">
        <v>100</v>
      </c>
      <c r="F193" s="92">
        <v>180</v>
      </c>
      <c r="G193" s="82">
        <f t="shared" si="16"/>
        <v>18000</v>
      </c>
      <c r="H193" s="149">
        <f t="shared" si="19"/>
        <v>16071.42857142857</v>
      </c>
      <c r="I193" s="69" t="s">
        <v>80</v>
      </c>
      <c r="J193" s="54">
        <v>15</v>
      </c>
      <c r="K193" s="95" t="s">
        <v>4</v>
      </c>
      <c r="L193" s="54">
        <v>149</v>
      </c>
      <c r="M193" s="130"/>
    </row>
    <row r="194" spans="1:13" s="29" customFormat="1" ht="12.75">
      <c r="A194" s="1">
        <f t="shared" si="17"/>
        <v>180</v>
      </c>
      <c r="B194" s="88" t="s">
        <v>139</v>
      </c>
      <c r="C194" s="9" t="s">
        <v>171</v>
      </c>
      <c r="D194" s="69" t="s">
        <v>14</v>
      </c>
      <c r="E194" s="91">
        <v>10</v>
      </c>
      <c r="F194" s="92">
        <v>420</v>
      </c>
      <c r="G194" s="82">
        <f t="shared" si="16"/>
        <v>4200</v>
      </c>
      <c r="H194" s="149">
        <f t="shared" si="19"/>
        <v>3749.9999999999995</v>
      </c>
      <c r="I194" s="69" t="s">
        <v>80</v>
      </c>
      <c r="J194" s="54">
        <v>15</v>
      </c>
      <c r="K194" s="95" t="s">
        <v>4</v>
      </c>
      <c r="L194" s="54">
        <v>149</v>
      </c>
      <c r="M194" s="54"/>
    </row>
    <row r="195" spans="1:13" s="28" customFormat="1" ht="20.25">
      <c r="A195" s="1">
        <f t="shared" si="17"/>
        <v>181</v>
      </c>
      <c r="B195" s="88" t="s">
        <v>140</v>
      </c>
      <c r="C195" s="9" t="s">
        <v>171</v>
      </c>
      <c r="D195" s="63" t="s">
        <v>14</v>
      </c>
      <c r="E195" s="64">
        <v>20</v>
      </c>
      <c r="F195" s="92">
        <v>230</v>
      </c>
      <c r="G195" s="82">
        <f t="shared" si="16"/>
        <v>4600</v>
      </c>
      <c r="H195" s="149">
        <f t="shared" si="19"/>
        <v>4107.142857142857</v>
      </c>
      <c r="I195" s="69" t="s">
        <v>80</v>
      </c>
      <c r="J195" s="54">
        <v>15</v>
      </c>
      <c r="K195" s="95" t="s">
        <v>4</v>
      </c>
      <c r="L195" s="54">
        <v>149</v>
      </c>
      <c r="M195" s="130"/>
    </row>
    <row r="196" spans="1:13" s="28" customFormat="1" ht="12.75">
      <c r="A196" s="1">
        <f t="shared" si="17"/>
        <v>182</v>
      </c>
      <c r="B196" s="88" t="s">
        <v>55</v>
      </c>
      <c r="C196" s="9" t="s">
        <v>171</v>
      </c>
      <c r="D196" s="63" t="s">
        <v>14</v>
      </c>
      <c r="E196" s="64">
        <v>20</v>
      </c>
      <c r="F196" s="92">
        <v>770</v>
      </c>
      <c r="G196" s="82">
        <f t="shared" si="16"/>
        <v>15400</v>
      </c>
      <c r="H196" s="149">
        <f t="shared" si="19"/>
        <v>13749.999999999998</v>
      </c>
      <c r="I196" s="69" t="s">
        <v>80</v>
      </c>
      <c r="J196" s="54">
        <v>15</v>
      </c>
      <c r="K196" s="95" t="s">
        <v>4</v>
      </c>
      <c r="L196" s="54">
        <v>149</v>
      </c>
      <c r="M196" s="130"/>
    </row>
    <row r="197" spans="1:13" s="28" customFormat="1" ht="12.75">
      <c r="A197" s="1">
        <f t="shared" si="17"/>
        <v>183</v>
      </c>
      <c r="B197" s="88" t="s">
        <v>101</v>
      </c>
      <c r="C197" s="9" t="s">
        <v>171</v>
      </c>
      <c r="D197" s="69" t="s">
        <v>14</v>
      </c>
      <c r="E197" s="91">
        <v>90</v>
      </c>
      <c r="F197" s="92">
        <v>150</v>
      </c>
      <c r="G197" s="82">
        <f>E197*F197</f>
        <v>13500</v>
      </c>
      <c r="H197" s="149">
        <f t="shared" si="19"/>
        <v>12053.571428571428</v>
      </c>
      <c r="I197" s="69" t="s">
        <v>80</v>
      </c>
      <c r="J197" s="54">
        <v>15</v>
      </c>
      <c r="K197" s="95" t="s">
        <v>4</v>
      </c>
      <c r="L197" s="54">
        <v>149</v>
      </c>
      <c r="M197" s="130"/>
    </row>
    <row r="198" spans="1:13" s="28" customFormat="1" ht="20.25">
      <c r="A198" s="1">
        <f t="shared" si="17"/>
        <v>184</v>
      </c>
      <c r="B198" s="88" t="s">
        <v>100</v>
      </c>
      <c r="C198" s="9" t="s">
        <v>171</v>
      </c>
      <c r="D198" s="69" t="s">
        <v>14</v>
      </c>
      <c r="E198" s="91">
        <v>90</v>
      </c>
      <c r="F198" s="92">
        <v>215</v>
      </c>
      <c r="G198" s="82">
        <f>E198*F198</f>
        <v>19350</v>
      </c>
      <c r="H198" s="149">
        <f t="shared" si="19"/>
        <v>17276.785714285714</v>
      </c>
      <c r="I198" s="69" t="s">
        <v>80</v>
      </c>
      <c r="J198" s="54">
        <v>15</v>
      </c>
      <c r="K198" s="95" t="s">
        <v>4</v>
      </c>
      <c r="L198" s="54">
        <v>149</v>
      </c>
      <c r="M198" s="130"/>
    </row>
    <row r="199" spans="1:13" s="28" customFormat="1" ht="12.75">
      <c r="A199" s="1">
        <f t="shared" si="17"/>
        <v>185</v>
      </c>
      <c r="B199" s="70" t="s">
        <v>102</v>
      </c>
      <c r="C199" s="9" t="s">
        <v>171</v>
      </c>
      <c r="D199" s="69" t="s">
        <v>14</v>
      </c>
      <c r="E199" s="91">
        <v>90</v>
      </c>
      <c r="F199" s="92">
        <v>400</v>
      </c>
      <c r="G199" s="82">
        <f>E199*F199</f>
        <v>36000</v>
      </c>
      <c r="H199" s="149">
        <f t="shared" si="19"/>
        <v>32142.85714285714</v>
      </c>
      <c r="I199" s="69" t="s">
        <v>80</v>
      </c>
      <c r="J199" s="54">
        <v>15</v>
      </c>
      <c r="K199" s="95" t="s">
        <v>4</v>
      </c>
      <c r="L199" s="54">
        <v>149</v>
      </c>
      <c r="M199" s="130"/>
    </row>
    <row r="200" spans="1:13" s="28" customFormat="1" ht="12.75">
      <c r="A200" s="1">
        <f t="shared" si="17"/>
        <v>186</v>
      </c>
      <c r="B200" s="61" t="s">
        <v>157</v>
      </c>
      <c r="C200" s="9" t="s">
        <v>171</v>
      </c>
      <c r="D200" s="69" t="s">
        <v>15</v>
      </c>
      <c r="E200" s="108">
        <v>1</v>
      </c>
      <c r="F200" s="106">
        <v>6160000</v>
      </c>
      <c r="G200" s="82">
        <f>E200*F200</f>
        <v>6160000</v>
      </c>
      <c r="H200" s="149">
        <f t="shared" si="19"/>
        <v>5499999.999999999</v>
      </c>
      <c r="I200" s="9" t="s">
        <v>78</v>
      </c>
      <c r="J200" s="9">
        <v>365</v>
      </c>
      <c r="K200" s="95" t="s">
        <v>4</v>
      </c>
      <c r="L200" s="54">
        <v>151</v>
      </c>
      <c r="M200" s="130"/>
    </row>
    <row r="201" spans="1:13" ht="12.75">
      <c r="A201" s="1">
        <f t="shared" si="17"/>
        <v>187</v>
      </c>
      <c r="B201" s="61" t="s">
        <v>157</v>
      </c>
      <c r="C201" s="9" t="s">
        <v>171</v>
      </c>
      <c r="D201" s="69" t="s">
        <v>15</v>
      </c>
      <c r="E201" s="108">
        <v>1</v>
      </c>
      <c r="F201" s="106">
        <v>1180000</v>
      </c>
      <c r="G201" s="82">
        <f>E201*F201</f>
        <v>1180000</v>
      </c>
      <c r="H201" s="149">
        <f t="shared" si="19"/>
        <v>1053571.4285714284</v>
      </c>
      <c r="I201" s="9" t="s">
        <v>80</v>
      </c>
      <c r="J201" s="9">
        <v>184</v>
      </c>
      <c r="K201" s="95" t="s">
        <v>4</v>
      </c>
      <c r="L201" s="54">
        <v>151</v>
      </c>
      <c r="M201" s="130"/>
    </row>
    <row r="202" spans="1:13" ht="12.75">
      <c r="A202" s="54"/>
      <c r="B202" s="117" t="s">
        <v>10</v>
      </c>
      <c r="C202" s="9"/>
      <c r="D202" s="13"/>
      <c r="E202" s="9"/>
      <c r="F202" s="90"/>
      <c r="G202" s="125">
        <f>SUBTOTAL(9,G36:G201)</f>
        <v>20456200</v>
      </c>
      <c r="H202" s="150">
        <f>SUBTOTAL(9,H36:H201)</f>
        <v>18445107.142857134</v>
      </c>
      <c r="I202" s="126"/>
      <c r="J202" s="9"/>
      <c r="K202" s="9"/>
      <c r="L202" s="144"/>
      <c r="M202" s="145"/>
    </row>
    <row r="203" spans="1:13" ht="8.25" customHeight="1">
      <c r="A203" s="54"/>
      <c r="B203" s="127"/>
      <c r="C203" s="120"/>
      <c r="D203" s="128"/>
      <c r="E203" s="120"/>
      <c r="F203" s="128"/>
      <c r="G203" s="129"/>
      <c r="H203" s="151"/>
      <c r="I203" s="54"/>
      <c r="J203" s="54"/>
      <c r="K203" s="54"/>
      <c r="L203" s="144"/>
      <c r="M203" s="145"/>
    </row>
    <row r="204" spans="1:13" ht="12.75">
      <c r="A204" s="54"/>
      <c r="B204" s="119" t="s">
        <v>12</v>
      </c>
      <c r="C204" s="120"/>
      <c r="D204" s="128"/>
      <c r="E204" s="120"/>
      <c r="F204" s="128"/>
      <c r="G204" s="125">
        <f>G202+G32</f>
        <v>62305999.5</v>
      </c>
      <c r="H204" s="152">
        <f>H32+H202</f>
        <v>55833070.98214284</v>
      </c>
      <c r="I204" s="64"/>
      <c r="J204" s="54"/>
      <c r="K204" s="54"/>
      <c r="L204" s="144"/>
      <c r="M204" s="145"/>
    </row>
    <row r="205" spans="1:11" ht="12.75">
      <c r="A205" s="55"/>
      <c r="B205" s="14"/>
      <c r="C205" s="32"/>
      <c r="D205" s="21"/>
      <c r="E205" s="32"/>
      <c r="F205" s="21"/>
      <c r="G205" s="15"/>
      <c r="H205" s="45"/>
      <c r="I205" s="33"/>
      <c r="J205" s="26"/>
      <c r="K205" s="26"/>
    </row>
    <row r="206" spans="1:13" s="93" customFormat="1" ht="12.75">
      <c r="A206" s="101"/>
      <c r="B206" s="14"/>
      <c r="C206" s="32"/>
      <c r="D206" s="21"/>
      <c r="E206" s="32"/>
      <c r="F206" s="21"/>
      <c r="G206" s="16"/>
      <c r="H206" s="46"/>
      <c r="I206" s="34"/>
      <c r="J206" s="26"/>
      <c r="K206" s="26"/>
      <c r="L206" s="48"/>
      <c r="M206" s="12"/>
    </row>
    <row r="207" spans="2:12" ht="12.75">
      <c r="B207" s="102"/>
      <c r="C207" s="100"/>
      <c r="D207" s="103"/>
      <c r="E207" s="100"/>
      <c r="F207" s="103"/>
      <c r="G207" s="103"/>
      <c r="H207" s="103"/>
      <c r="I207" s="103"/>
      <c r="J207" s="103"/>
      <c r="K207" s="103"/>
      <c r="L207" s="12"/>
    </row>
    <row r="209" ht="12.75">
      <c r="H209" s="47"/>
    </row>
    <row r="210" ht="12.75">
      <c r="B210" s="94"/>
    </row>
    <row r="211" ht="12.75">
      <c r="H211" s="47"/>
    </row>
  </sheetData>
  <sheetProtection/>
  <autoFilter ref="A9:M201"/>
  <mergeCells count="6">
    <mergeCell ref="B7:K7"/>
    <mergeCell ref="J8:K8"/>
    <mergeCell ref="F5:K5"/>
    <mergeCell ref="A1:C1"/>
    <mergeCell ref="A2:B2"/>
    <mergeCell ref="F3:K3"/>
  </mergeCells>
  <printOptions/>
  <pageMargins left="0.7874015748031497" right="0.11811023622047245" top="0.1968503937007874" bottom="0.1968503937007874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2"/>
  <sheetViews>
    <sheetView tabSelected="1" zoomScaleSheetLayoutView="100" workbookViewId="0" topLeftCell="A154">
      <selection activeCell="B162" sqref="B162"/>
    </sheetView>
  </sheetViews>
  <sheetFormatPr defaultColWidth="9.00390625" defaultRowHeight="12.75"/>
  <cols>
    <col min="1" max="1" width="4.375" style="0" customWidth="1"/>
    <col min="2" max="2" width="33.50390625" style="0" customWidth="1"/>
    <col min="3" max="3" width="6.50390625" style="0" customWidth="1"/>
    <col min="4" max="4" width="6.125" style="0" customWidth="1"/>
    <col min="5" max="5" width="5.50390625" style="0" customWidth="1"/>
    <col min="6" max="6" width="10.50390625" style="0" customWidth="1"/>
    <col min="7" max="7" width="11.125" style="0" customWidth="1"/>
    <col min="8" max="8" width="10.625" style="0" customWidth="1"/>
    <col min="9" max="9" width="8.125" style="0" customWidth="1"/>
    <col min="10" max="10" width="8.625" style="0" customWidth="1"/>
    <col min="12" max="12" width="9.00390625" style="0" bestFit="1" customWidth="1"/>
  </cols>
  <sheetData>
    <row r="1" spans="1:12" ht="12.75">
      <c r="A1" s="255" t="s">
        <v>58</v>
      </c>
      <c r="B1" s="255"/>
      <c r="C1" s="255"/>
      <c r="D1" s="153"/>
      <c r="E1" s="154"/>
      <c r="F1" s="155"/>
      <c r="G1" s="155"/>
      <c r="H1" s="155"/>
      <c r="I1" s="156"/>
      <c r="J1" s="156"/>
      <c r="K1" s="157"/>
      <c r="L1" s="158"/>
    </row>
    <row r="2" spans="1:12" ht="12.75">
      <c r="A2" s="256" t="s">
        <v>59</v>
      </c>
      <c r="B2" s="256"/>
      <c r="C2" s="154"/>
      <c r="D2" s="153"/>
      <c r="E2" s="154"/>
      <c r="F2" s="155"/>
      <c r="G2" s="153"/>
      <c r="H2" s="155"/>
      <c r="I2" s="156"/>
      <c r="J2" s="156"/>
      <c r="K2" s="157"/>
      <c r="L2" s="158"/>
    </row>
    <row r="3" spans="1:12" ht="12.75">
      <c r="A3" s="156"/>
      <c r="B3" s="159"/>
      <c r="C3" s="154"/>
      <c r="D3" s="153"/>
      <c r="E3" s="154"/>
      <c r="F3" s="154"/>
      <c r="G3" s="154"/>
      <c r="H3" s="160"/>
      <c r="I3" s="156"/>
      <c r="J3" s="156"/>
      <c r="K3" s="156"/>
      <c r="L3" s="158"/>
    </row>
    <row r="4" spans="1:12" ht="12.75">
      <c r="A4" s="161"/>
      <c r="B4" s="159"/>
      <c r="C4" s="162" t="s">
        <v>235</v>
      </c>
      <c r="D4" s="162"/>
      <c r="E4" s="163"/>
      <c r="F4" s="162"/>
      <c r="G4" s="162"/>
      <c r="H4" s="162"/>
      <c r="I4" s="162"/>
      <c r="J4" s="162"/>
      <c r="K4" s="153"/>
      <c r="L4" s="158"/>
    </row>
    <row r="5" spans="1:12" ht="12.75">
      <c r="A5" s="161"/>
      <c r="B5" s="164"/>
      <c r="C5" s="154"/>
      <c r="D5" s="153"/>
      <c r="E5" s="154"/>
      <c r="F5" s="153"/>
      <c r="G5" s="153"/>
      <c r="H5" s="160"/>
      <c r="I5" s="156"/>
      <c r="J5" s="257"/>
      <c r="K5" s="257"/>
      <c r="L5" s="158"/>
    </row>
    <row r="6" spans="1:12" ht="86.25">
      <c r="A6" s="165" t="s">
        <v>69</v>
      </c>
      <c r="B6" s="165" t="s">
        <v>68</v>
      </c>
      <c r="C6" s="165" t="s">
        <v>0</v>
      </c>
      <c r="D6" s="165" t="s">
        <v>1</v>
      </c>
      <c r="E6" s="165" t="s">
        <v>67</v>
      </c>
      <c r="F6" s="165" t="s">
        <v>65</v>
      </c>
      <c r="G6" s="165" t="s">
        <v>66</v>
      </c>
      <c r="H6" s="165" t="s">
        <v>88</v>
      </c>
      <c r="I6" s="165" t="s">
        <v>70</v>
      </c>
      <c r="J6" s="166" t="s">
        <v>82</v>
      </c>
      <c r="K6" s="167" t="s">
        <v>2</v>
      </c>
      <c r="L6" s="165" t="s">
        <v>231</v>
      </c>
    </row>
    <row r="7" spans="1:12" ht="15" customHeight="1">
      <c r="A7" s="165">
        <v>1</v>
      </c>
      <c r="B7" s="168" t="s">
        <v>153</v>
      </c>
      <c r="C7" s="169" t="s">
        <v>3</v>
      </c>
      <c r="D7" s="169" t="s">
        <v>155</v>
      </c>
      <c r="E7" s="165">
        <v>70</v>
      </c>
      <c r="F7" s="170">
        <v>2300</v>
      </c>
      <c r="G7" s="171">
        <f aca="true" t="shared" si="0" ref="G7:G28">E7*F7</f>
        <v>161000</v>
      </c>
      <c r="H7" s="171">
        <v>161000</v>
      </c>
      <c r="I7" s="165" t="s">
        <v>79</v>
      </c>
      <c r="J7" s="167">
        <v>15</v>
      </c>
      <c r="K7" s="167" t="s">
        <v>156</v>
      </c>
      <c r="L7" s="165">
        <v>416</v>
      </c>
    </row>
    <row r="8" spans="1:12" ht="15" customHeight="1">
      <c r="A8" s="165">
        <f>A7+1</f>
        <v>2</v>
      </c>
      <c r="B8" s="72" t="s">
        <v>141</v>
      </c>
      <c r="C8" s="169" t="s">
        <v>3</v>
      </c>
      <c r="D8" s="73" t="s">
        <v>26</v>
      </c>
      <c r="E8" s="172">
        <v>423</v>
      </c>
      <c r="F8" s="171">
        <v>974.96</v>
      </c>
      <c r="G8" s="171">
        <f t="shared" si="0"/>
        <v>412408.08</v>
      </c>
      <c r="H8" s="171">
        <f>G8/1.12</f>
        <v>368221.5</v>
      </c>
      <c r="I8" s="98" t="s">
        <v>213</v>
      </c>
      <c r="J8" s="98">
        <v>15</v>
      </c>
      <c r="K8" s="173" t="s">
        <v>4</v>
      </c>
      <c r="L8" s="98">
        <v>149</v>
      </c>
    </row>
    <row r="9" spans="1:12" ht="21" customHeight="1">
      <c r="A9" s="165">
        <f aca="true" t="shared" si="1" ref="A9:A28">A8+1</f>
        <v>3</v>
      </c>
      <c r="B9" s="111" t="s">
        <v>236</v>
      </c>
      <c r="C9" s="169" t="s">
        <v>9</v>
      </c>
      <c r="D9" s="73" t="s">
        <v>166</v>
      </c>
      <c r="E9" s="174">
        <v>6</v>
      </c>
      <c r="F9" s="171">
        <v>379996.96</v>
      </c>
      <c r="G9" s="171">
        <f t="shared" si="0"/>
        <v>2279981.7600000002</v>
      </c>
      <c r="H9" s="171">
        <f>G9/1.12</f>
        <v>2035698</v>
      </c>
      <c r="I9" s="175" t="s">
        <v>147</v>
      </c>
      <c r="J9" s="98">
        <v>30</v>
      </c>
      <c r="K9" s="173" t="s">
        <v>4</v>
      </c>
      <c r="L9" s="98">
        <v>149</v>
      </c>
    </row>
    <row r="10" spans="1:12" ht="33" customHeight="1">
      <c r="A10" s="165">
        <f t="shared" si="1"/>
        <v>4</v>
      </c>
      <c r="B10" s="72" t="s">
        <v>110</v>
      </c>
      <c r="C10" s="169" t="s">
        <v>87</v>
      </c>
      <c r="D10" s="73" t="s">
        <v>15</v>
      </c>
      <c r="E10" s="174">
        <v>1</v>
      </c>
      <c r="F10" s="171">
        <v>1400000</v>
      </c>
      <c r="G10" s="171">
        <f>E10*F10</f>
        <v>1400000</v>
      </c>
      <c r="H10" s="171">
        <f>G10/1.12</f>
        <v>1249999.9999999998</v>
      </c>
      <c r="I10" s="175" t="s">
        <v>78</v>
      </c>
      <c r="J10" s="98">
        <v>60</v>
      </c>
      <c r="K10" s="173" t="s">
        <v>4</v>
      </c>
      <c r="L10" s="98">
        <v>159</v>
      </c>
    </row>
    <row r="11" spans="1:12" ht="31.5" customHeight="1">
      <c r="A11" s="165">
        <f t="shared" si="1"/>
        <v>5</v>
      </c>
      <c r="B11" s="72" t="s">
        <v>110</v>
      </c>
      <c r="C11" s="73" t="s">
        <v>9</v>
      </c>
      <c r="D11" s="73" t="s">
        <v>15</v>
      </c>
      <c r="E11" s="98">
        <v>1</v>
      </c>
      <c r="F11" s="171">
        <v>8512000</v>
      </c>
      <c r="G11" s="171">
        <f t="shared" si="0"/>
        <v>8512000</v>
      </c>
      <c r="H11" s="171">
        <f>G11/1.12</f>
        <v>7599999.999999999</v>
      </c>
      <c r="I11" s="175" t="s">
        <v>64</v>
      </c>
      <c r="J11" s="175">
        <v>305</v>
      </c>
      <c r="K11" s="173" t="s">
        <v>4</v>
      </c>
      <c r="L11" s="98">
        <v>159</v>
      </c>
    </row>
    <row r="12" spans="1:12" ht="15" customHeight="1">
      <c r="A12" s="165">
        <f t="shared" si="1"/>
        <v>6</v>
      </c>
      <c r="B12" s="72" t="s">
        <v>149</v>
      </c>
      <c r="C12" s="73" t="s">
        <v>9</v>
      </c>
      <c r="D12" s="73" t="s">
        <v>17</v>
      </c>
      <c r="E12" s="98">
        <v>1</v>
      </c>
      <c r="F12" s="171">
        <v>1785714.3</v>
      </c>
      <c r="G12" s="171">
        <f t="shared" si="0"/>
        <v>1785714.3</v>
      </c>
      <c r="H12" s="171">
        <v>1785714.3</v>
      </c>
      <c r="I12" s="175" t="s">
        <v>213</v>
      </c>
      <c r="J12" s="175">
        <v>45</v>
      </c>
      <c r="K12" s="173" t="s">
        <v>4</v>
      </c>
      <c r="L12" s="98">
        <v>159</v>
      </c>
    </row>
    <row r="13" spans="1:12" ht="21.75" customHeight="1">
      <c r="A13" s="165">
        <f t="shared" si="1"/>
        <v>7</v>
      </c>
      <c r="B13" s="176" t="s">
        <v>173</v>
      </c>
      <c r="C13" s="177" t="s">
        <v>9</v>
      </c>
      <c r="D13" s="178" t="s">
        <v>15</v>
      </c>
      <c r="E13" s="179">
        <v>1</v>
      </c>
      <c r="F13" s="180">
        <v>300000</v>
      </c>
      <c r="G13" s="171">
        <f t="shared" si="0"/>
        <v>300000</v>
      </c>
      <c r="H13" s="171">
        <v>300000</v>
      </c>
      <c r="I13" s="175" t="s">
        <v>78</v>
      </c>
      <c r="J13" s="175">
        <v>365</v>
      </c>
      <c r="K13" s="173" t="s">
        <v>4</v>
      </c>
      <c r="L13" s="181">
        <v>159</v>
      </c>
    </row>
    <row r="14" spans="1:12" ht="33.75" customHeight="1">
      <c r="A14" s="165">
        <f t="shared" si="1"/>
        <v>8</v>
      </c>
      <c r="B14" s="72" t="s">
        <v>146</v>
      </c>
      <c r="C14" s="169" t="s">
        <v>87</v>
      </c>
      <c r="D14" s="73" t="s">
        <v>15</v>
      </c>
      <c r="E14" s="98">
        <v>1</v>
      </c>
      <c r="F14" s="171">
        <v>164000</v>
      </c>
      <c r="G14" s="171">
        <f t="shared" si="0"/>
        <v>164000</v>
      </c>
      <c r="H14" s="171">
        <v>164000</v>
      </c>
      <c r="I14" s="175" t="s">
        <v>78</v>
      </c>
      <c r="J14" s="175">
        <v>60</v>
      </c>
      <c r="K14" s="173" t="s">
        <v>4</v>
      </c>
      <c r="L14" s="98">
        <v>159</v>
      </c>
    </row>
    <row r="15" spans="1:12" ht="33" customHeight="1">
      <c r="A15" s="165">
        <f t="shared" si="1"/>
        <v>9</v>
      </c>
      <c r="B15" s="72" t="s">
        <v>146</v>
      </c>
      <c r="C15" s="169" t="s">
        <v>9</v>
      </c>
      <c r="D15" s="73" t="s">
        <v>15</v>
      </c>
      <c r="E15" s="98">
        <v>1</v>
      </c>
      <c r="F15" s="171">
        <v>496160</v>
      </c>
      <c r="G15" s="171">
        <f t="shared" si="0"/>
        <v>496160</v>
      </c>
      <c r="H15" s="171">
        <f>G15/1.12</f>
        <v>442999.99999999994</v>
      </c>
      <c r="I15" s="175" t="s">
        <v>79</v>
      </c>
      <c r="J15" s="175">
        <v>305</v>
      </c>
      <c r="K15" s="173" t="s">
        <v>4</v>
      </c>
      <c r="L15" s="98">
        <v>159</v>
      </c>
    </row>
    <row r="16" spans="1:12" ht="24" customHeight="1">
      <c r="A16" s="165">
        <f t="shared" si="1"/>
        <v>10</v>
      </c>
      <c r="B16" s="176" t="s">
        <v>84</v>
      </c>
      <c r="C16" s="177" t="s">
        <v>87</v>
      </c>
      <c r="D16" s="178" t="s">
        <v>15</v>
      </c>
      <c r="E16" s="179">
        <v>1</v>
      </c>
      <c r="F16" s="180">
        <v>320000</v>
      </c>
      <c r="G16" s="171">
        <f t="shared" si="0"/>
        <v>320000</v>
      </c>
      <c r="H16" s="171">
        <f>G16/1.12</f>
        <v>285714.2857142857</v>
      </c>
      <c r="I16" s="175" t="s">
        <v>78</v>
      </c>
      <c r="J16" s="175">
        <v>60</v>
      </c>
      <c r="K16" s="173" t="s">
        <v>4</v>
      </c>
      <c r="L16" s="181">
        <v>159</v>
      </c>
    </row>
    <row r="17" spans="1:12" ht="24" customHeight="1">
      <c r="A17" s="165">
        <f t="shared" si="1"/>
        <v>11</v>
      </c>
      <c r="B17" s="176" t="s">
        <v>84</v>
      </c>
      <c r="C17" s="175" t="s">
        <v>9</v>
      </c>
      <c r="D17" s="179" t="s">
        <v>15</v>
      </c>
      <c r="E17" s="179">
        <v>1</v>
      </c>
      <c r="F17" s="182">
        <v>1679986.56</v>
      </c>
      <c r="G17" s="171">
        <f t="shared" si="0"/>
        <v>1679986.56</v>
      </c>
      <c r="H17" s="171">
        <f>G17/1.12</f>
        <v>1499988</v>
      </c>
      <c r="I17" s="175" t="s">
        <v>79</v>
      </c>
      <c r="J17" s="175">
        <v>305</v>
      </c>
      <c r="K17" s="173" t="s">
        <v>4</v>
      </c>
      <c r="L17" s="181">
        <v>159</v>
      </c>
    </row>
    <row r="18" spans="1:12" ht="34.5" customHeight="1">
      <c r="A18" s="165">
        <f t="shared" si="1"/>
        <v>12</v>
      </c>
      <c r="B18" s="176" t="s">
        <v>151</v>
      </c>
      <c r="C18" s="175" t="s">
        <v>9</v>
      </c>
      <c r="D18" s="179" t="s">
        <v>15</v>
      </c>
      <c r="E18" s="179">
        <v>1</v>
      </c>
      <c r="F18" s="180">
        <v>4958649.92</v>
      </c>
      <c r="G18" s="171">
        <f t="shared" si="0"/>
        <v>4958649.92</v>
      </c>
      <c r="H18" s="171">
        <f>G18/1.12</f>
        <v>4427365.999999999</v>
      </c>
      <c r="I18" s="175" t="s">
        <v>190</v>
      </c>
      <c r="J18" s="175">
        <v>365</v>
      </c>
      <c r="K18" s="173" t="s">
        <v>4</v>
      </c>
      <c r="L18" s="181">
        <v>159</v>
      </c>
    </row>
    <row r="19" spans="1:12" ht="24" customHeight="1">
      <c r="A19" s="165">
        <f t="shared" si="1"/>
        <v>13</v>
      </c>
      <c r="B19" s="72" t="s">
        <v>8</v>
      </c>
      <c r="C19" s="98" t="s">
        <v>87</v>
      </c>
      <c r="D19" s="98" t="s">
        <v>15</v>
      </c>
      <c r="E19" s="98">
        <v>1</v>
      </c>
      <c r="F19" s="171">
        <v>42000</v>
      </c>
      <c r="G19" s="171">
        <f t="shared" si="0"/>
        <v>42000</v>
      </c>
      <c r="H19" s="171">
        <v>42000</v>
      </c>
      <c r="I19" s="179" t="s">
        <v>78</v>
      </c>
      <c r="J19" s="175">
        <v>60</v>
      </c>
      <c r="K19" s="173" t="s">
        <v>4</v>
      </c>
      <c r="L19" s="98">
        <v>159</v>
      </c>
    </row>
    <row r="20" spans="1:12" ht="23.25" customHeight="1">
      <c r="A20" s="165">
        <f t="shared" si="1"/>
        <v>14</v>
      </c>
      <c r="B20" s="72" t="s">
        <v>8</v>
      </c>
      <c r="C20" s="98" t="s">
        <v>9</v>
      </c>
      <c r="D20" s="98" t="s">
        <v>15</v>
      </c>
      <c r="E20" s="98">
        <v>1</v>
      </c>
      <c r="F20" s="171">
        <v>245280</v>
      </c>
      <c r="G20" s="171">
        <f t="shared" si="0"/>
        <v>245280</v>
      </c>
      <c r="H20" s="171">
        <f aca="true" t="shared" si="2" ref="H20:H28">G20/1.12</f>
        <v>218999.99999999997</v>
      </c>
      <c r="I20" s="179" t="s">
        <v>79</v>
      </c>
      <c r="J20" s="175">
        <v>305</v>
      </c>
      <c r="K20" s="173" t="s">
        <v>4</v>
      </c>
      <c r="L20" s="98">
        <v>159</v>
      </c>
    </row>
    <row r="21" spans="1:12" ht="15" customHeight="1">
      <c r="A21" s="165">
        <f t="shared" si="1"/>
        <v>15</v>
      </c>
      <c r="B21" s="183" t="s">
        <v>6</v>
      </c>
      <c r="C21" s="175" t="s">
        <v>87</v>
      </c>
      <c r="D21" s="179" t="s">
        <v>15</v>
      </c>
      <c r="E21" s="175">
        <v>1</v>
      </c>
      <c r="F21" s="182">
        <v>196000</v>
      </c>
      <c r="G21" s="171">
        <f t="shared" si="0"/>
        <v>196000</v>
      </c>
      <c r="H21" s="171">
        <f t="shared" si="2"/>
        <v>174999.99999999997</v>
      </c>
      <c r="I21" s="175" t="s">
        <v>78</v>
      </c>
      <c r="J21" s="175">
        <v>60</v>
      </c>
      <c r="K21" s="173" t="s">
        <v>4</v>
      </c>
      <c r="L21" s="181">
        <v>152</v>
      </c>
    </row>
    <row r="22" spans="1:12" ht="15" customHeight="1">
      <c r="A22" s="165">
        <f t="shared" si="1"/>
        <v>16</v>
      </c>
      <c r="B22" s="183" t="s">
        <v>6</v>
      </c>
      <c r="C22" s="175" t="s">
        <v>9</v>
      </c>
      <c r="D22" s="179" t="s">
        <v>15</v>
      </c>
      <c r="E22" s="175">
        <v>1</v>
      </c>
      <c r="F22" s="182">
        <v>915040</v>
      </c>
      <c r="G22" s="171">
        <f t="shared" si="0"/>
        <v>915040</v>
      </c>
      <c r="H22" s="171">
        <f t="shared" si="2"/>
        <v>816999.9999999999</v>
      </c>
      <c r="I22" s="175" t="s">
        <v>79</v>
      </c>
      <c r="J22" s="175">
        <v>305</v>
      </c>
      <c r="K22" s="173" t="s">
        <v>4</v>
      </c>
      <c r="L22" s="181">
        <v>152</v>
      </c>
    </row>
    <row r="23" spans="1:12" ht="23.25" customHeight="1">
      <c r="A23" s="165">
        <f t="shared" si="1"/>
        <v>17</v>
      </c>
      <c r="B23" s="176" t="s">
        <v>86</v>
      </c>
      <c r="C23" s="175" t="s">
        <v>87</v>
      </c>
      <c r="D23" s="175" t="s">
        <v>15</v>
      </c>
      <c r="E23" s="175">
        <v>1</v>
      </c>
      <c r="F23" s="245">
        <v>2231988.03</v>
      </c>
      <c r="G23" s="171">
        <f t="shared" si="0"/>
        <v>2231988.03</v>
      </c>
      <c r="H23" s="171">
        <f t="shared" si="2"/>
        <v>1992846.4553571425</v>
      </c>
      <c r="I23" s="175" t="s">
        <v>78</v>
      </c>
      <c r="J23" s="175">
        <v>60</v>
      </c>
      <c r="K23" s="173" t="s">
        <v>4</v>
      </c>
      <c r="L23" s="181">
        <v>153</v>
      </c>
    </row>
    <row r="24" spans="1:12" ht="23.25" customHeight="1">
      <c r="A24" s="165">
        <f t="shared" si="1"/>
        <v>18</v>
      </c>
      <c r="B24" s="176" t="s">
        <v>165</v>
      </c>
      <c r="C24" s="175" t="s">
        <v>9</v>
      </c>
      <c r="D24" s="175" t="s">
        <v>15</v>
      </c>
      <c r="E24" s="175">
        <v>1</v>
      </c>
      <c r="F24" s="245">
        <v>12960338.91</v>
      </c>
      <c r="G24" s="171">
        <f t="shared" si="0"/>
        <v>12960338.91</v>
      </c>
      <c r="H24" s="171">
        <f t="shared" si="2"/>
        <v>11571731.169642856</v>
      </c>
      <c r="I24" s="175" t="s">
        <v>79</v>
      </c>
      <c r="J24" s="175">
        <v>305</v>
      </c>
      <c r="K24" s="173" t="s">
        <v>4</v>
      </c>
      <c r="L24" s="172">
        <v>153</v>
      </c>
    </row>
    <row r="25" spans="1:12" ht="23.25" customHeight="1">
      <c r="A25" s="165">
        <f t="shared" si="1"/>
        <v>19</v>
      </c>
      <c r="B25" s="176" t="s">
        <v>165</v>
      </c>
      <c r="C25" s="175" t="s">
        <v>87</v>
      </c>
      <c r="D25" s="175" t="s">
        <v>15</v>
      </c>
      <c r="E25" s="175">
        <v>1</v>
      </c>
      <c r="F25" s="246">
        <v>65673.7</v>
      </c>
      <c r="G25" s="171">
        <f t="shared" si="0"/>
        <v>65673.7</v>
      </c>
      <c r="H25" s="171">
        <f t="shared" si="2"/>
        <v>58637.23214285714</v>
      </c>
      <c r="I25" s="175" t="s">
        <v>78</v>
      </c>
      <c r="J25" s="175">
        <v>60</v>
      </c>
      <c r="K25" s="173" t="s">
        <v>7</v>
      </c>
      <c r="L25" s="172">
        <v>153</v>
      </c>
    </row>
    <row r="26" spans="1:12" ht="22.5" customHeight="1">
      <c r="A26" s="165">
        <f t="shared" si="1"/>
        <v>20</v>
      </c>
      <c r="B26" s="176" t="s">
        <v>86</v>
      </c>
      <c r="C26" s="175" t="s">
        <v>9</v>
      </c>
      <c r="D26" s="175" t="s">
        <v>15</v>
      </c>
      <c r="E26" s="175">
        <v>1</v>
      </c>
      <c r="F26" s="246">
        <v>315999.36</v>
      </c>
      <c r="G26" s="171">
        <f t="shared" si="0"/>
        <v>315999.36</v>
      </c>
      <c r="H26" s="171">
        <f t="shared" si="2"/>
        <v>282142.2857142857</v>
      </c>
      <c r="I26" s="175" t="s">
        <v>79</v>
      </c>
      <c r="J26" s="175">
        <v>305</v>
      </c>
      <c r="K26" s="173" t="s">
        <v>7</v>
      </c>
      <c r="L26" s="181">
        <v>153</v>
      </c>
    </row>
    <row r="27" spans="1:12" ht="15" customHeight="1">
      <c r="A27" s="165">
        <f t="shared" si="1"/>
        <v>21</v>
      </c>
      <c r="B27" s="176" t="s">
        <v>11</v>
      </c>
      <c r="C27" s="175" t="s">
        <v>87</v>
      </c>
      <c r="D27" s="243" t="s">
        <v>15</v>
      </c>
      <c r="E27" s="243">
        <v>1</v>
      </c>
      <c r="F27" s="184">
        <v>129227.27</v>
      </c>
      <c r="G27" s="244">
        <f t="shared" si="0"/>
        <v>129227.27</v>
      </c>
      <c r="H27" s="244">
        <f t="shared" si="2"/>
        <v>115381.49107142857</v>
      </c>
      <c r="I27" s="175" t="s">
        <v>78</v>
      </c>
      <c r="J27" s="175">
        <v>60</v>
      </c>
      <c r="K27" s="173" t="s">
        <v>4</v>
      </c>
      <c r="L27" s="172">
        <v>152</v>
      </c>
    </row>
    <row r="28" spans="1:12" ht="15" customHeight="1">
      <c r="A28" s="165">
        <f t="shared" si="1"/>
        <v>22</v>
      </c>
      <c r="B28" s="176" t="s">
        <v>11</v>
      </c>
      <c r="C28" s="175" t="s">
        <v>9</v>
      </c>
      <c r="D28" s="175" t="s">
        <v>15</v>
      </c>
      <c r="E28" s="175">
        <v>1</v>
      </c>
      <c r="F28" s="184">
        <v>695932.73</v>
      </c>
      <c r="G28" s="171">
        <f t="shared" si="0"/>
        <v>695932.73</v>
      </c>
      <c r="H28" s="171">
        <f t="shared" si="2"/>
        <v>621368.5089285714</v>
      </c>
      <c r="I28" s="175" t="s">
        <v>79</v>
      </c>
      <c r="J28" s="175">
        <v>305</v>
      </c>
      <c r="K28" s="173" t="s">
        <v>4</v>
      </c>
      <c r="L28" s="172">
        <v>152</v>
      </c>
    </row>
    <row r="29" spans="1:12" ht="12.75">
      <c r="A29" s="165"/>
      <c r="B29" s="185" t="s">
        <v>10</v>
      </c>
      <c r="C29" s="98"/>
      <c r="D29" s="98"/>
      <c r="E29" s="98"/>
      <c r="F29" s="174"/>
      <c r="G29" s="186">
        <f>SUM(G7:G28)</f>
        <v>40267380.620000005</v>
      </c>
      <c r="H29" s="187">
        <f>SUM(H7:H28)</f>
        <v>36215809.22857142</v>
      </c>
      <c r="I29" s="174"/>
      <c r="J29" s="188"/>
      <c r="K29" s="189"/>
      <c r="L29" s="98"/>
    </row>
    <row r="30" spans="1:12" ht="18.75" customHeight="1">
      <c r="A30" s="239" t="s">
        <v>170</v>
      </c>
      <c r="B30" s="191"/>
      <c r="C30" s="192"/>
      <c r="D30" s="190"/>
      <c r="E30" s="193"/>
      <c r="F30" s="194"/>
      <c r="G30" s="194"/>
      <c r="H30" s="195"/>
      <c r="I30" s="196"/>
      <c r="J30" s="193"/>
      <c r="K30" s="235"/>
      <c r="L30" s="236"/>
    </row>
    <row r="31" spans="1:12" ht="16.5" customHeight="1">
      <c r="A31" s="240" t="s">
        <v>169</v>
      </c>
      <c r="B31" s="197"/>
      <c r="C31" s="192"/>
      <c r="D31" s="190"/>
      <c r="E31" s="193"/>
      <c r="F31" s="194"/>
      <c r="G31" s="194"/>
      <c r="H31" s="195"/>
      <c r="I31" s="196"/>
      <c r="J31" s="193"/>
      <c r="K31" s="237"/>
      <c r="L31" s="238"/>
    </row>
    <row r="32" spans="1:12" ht="15" customHeight="1">
      <c r="A32" s="98">
        <v>23</v>
      </c>
      <c r="B32" s="176" t="s">
        <v>223</v>
      </c>
      <c r="C32" s="175" t="s">
        <v>171</v>
      </c>
      <c r="D32" s="175" t="s">
        <v>104</v>
      </c>
      <c r="E32" s="198">
        <v>8</v>
      </c>
      <c r="F32" s="199">
        <v>1339.28</v>
      </c>
      <c r="G32" s="199">
        <f aca="true" t="shared" si="3" ref="G32:G95">E32*F32</f>
        <v>10714.24</v>
      </c>
      <c r="H32" s="199">
        <v>10714.3</v>
      </c>
      <c r="I32" s="175" t="s">
        <v>64</v>
      </c>
      <c r="J32" s="175">
        <v>15</v>
      </c>
      <c r="K32" s="173" t="s">
        <v>4</v>
      </c>
      <c r="L32" s="175">
        <v>149</v>
      </c>
    </row>
    <row r="33" spans="1:12" ht="15" customHeight="1">
      <c r="A33" s="98">
        <f>A32+1</f>
        <v>24</v>
      </c>
      <c r="B33" s="176" t="s">
        <v>224</v>
      </c>
      <c r="C33" s="175" t="s">
        <v>171</v>
      </c>
      <c r="D33" s="175" t="s">
        <v>14</v>
      </c>
      <c r="E33" s="198">
        <v>6</v>
      </c>
      <c r="F33" s="199">
        <v>2232.14</v>
      </c>
      <c r="G33" s="199">
        <f t="shared" si="3"/>
        <v>13392.84</v>
      </c>
      <c r="H33" s="199">
        <v>13392.8</v>
      </c>
      <c r="I33" s="175" t="s">
        <v>64</v>
      </c>
      <c r="J33" s="175">
        <v>15</v>
      </c>
      <c r="K33" s="173" t="s">
        <v>4</v>
      </c>
      <c r="L33" s="175">
        <v>149</v>
      </c>
    </row>
    <row r="34" spans="1:12" ht="15" customHeight="1">
      <c r="A34" s="98">
        <f aca="true" t="shared" si="4" ref="A34:A97">A33+1</f>
        <v>25</v>
      </c>
      <c r="B34" s="176" t="s">
        <v>20</v>
      </c>
      <c r="C34" s="175" t="s">
        <v>171</v>
      </c>
      <c r="D34" s="175" t="s">
        <v>104</v>
      </c>
      <c r="E34" s="198">
        <v>20</v>
      </c>
      <c r="F34" s="199">
        <v>200</v>
      </c>
      <c r="G34" s="199">
        <f t="shared" si="3"/>
        <v>4000</v>
      </c>
      <c r="H34" s="199">
        <v>4000</v>
      </c>
      <c r="I34" s="175" t="s">
        <v>80</v>
      </c>
      <c r="J34" s="175">
        <v>15</v>
      </c>
      <c r="K34" s="173" t="s">
        <v>4</v>
      </c>
      <c r="L34" s="175">
        <v>149</v>
      </c>
    </row>
    <row r="35" spans="1:12" ht="15" customHeight="1">
      <c r="A35" s="98">
        <f t="shared" si="4"/>
        <v>26</v>
      </c>
      <c r="B35" s="176" t="s">
        <v>19</v>
      </c>
      <c r="C35" s="175" t="s">
        <v>171</v>
      </c>
      <c r="D35" s="175" t="s">
        <v>104</v>
      </c>
      <c r="E35" s="198">
        <v>180</v>
      </c>
      <c r="F35" s="180">
        <v>50</v>
      </c>
      <c r="G35" s="180">
        <f t="shared" si="3"/>
        <v>9000</v>
      </c>
      <c r="H35" s="180">
        <v>9000</v>
      </c>
      <c r="I35" s="175" t="s">
        <v>80</v>
      </c>
      <c r="J35" s="175">
        <v>15</v>
      </c>
      <c r="K35" s="173" t="s">
        <v>4</v>
      </c>
      <c r="L35" s="175">
        <v>149</v>
      </c>
    </row>
    <row r="36" spans="1:12" ht="15" customHeight="1">
      <c r="A36" s="98">
        <f t="shared" si="4"/>
        <v>27</v>
      </c>
      <c r="B36" s="176" t="s">
        <v>61</v>
      </c>
      <c r="C36" s="175" t="s">
        <v>171</v>
      </c>
      <c r="D36" s="175" t="s">
        <v>104</v>
      </c>
      <c r="E36" s="198">
        <v>10</v>
      </c>
      <c r="F36" s="180">
        <v>160</v>
      </c>
      <c r="G36" s="180">
        <f t="shared" si="3"/>
        <v>1600</v>
      </c>
      <c r="H36" s="180">
        <v>1600</v>
      </c>
      <c r="I36" s="175" t="s">
        <v>80</v>
      </c>
      <c r="J36" s="175">
        <v>15</v>
      </c>
      <c r="K36" s="173" t="s">
        <v>4</v>
      </c>
      <c r="L36" s="175">
        <v>149</v>
      </c>
    </row>
    <row r="37" spans="1:12" ht="15" customHeight="1">
      <c r="A37" s="98">
        <f t="shared" si="4"/>
        <v>28</v>
      </c>
      <c r="B37" s="183" t="s">
        <v>237</v>
      </c>
      <c r="C37" s="175" t="s">
        <v>171</v>
      </c>
      <c r="D37" s="175" t="s">
        <v>14</v>
      </c>
      <c r="E37" s="200">
        <v>1</v>
      </c>
      <c r="F37" s="182">
        <v>29000</v>
      </c>
      <c r="G37" s="180">
        <f t="shared" si="3"/>
        <v>29000</v>
      </c>
      <c r="H37" s="180">
        <v>29000</v>
      </c>
      <c r="I37" s="175" t="s">
        <v>80</v>
      </c>
      <c r="J37" s="175">
        <v>15</v>
      </c>
      <c r="K37" s="173" t="s">
        <v>4</v>
      </c>
      <c r="L37" s="175">
        <v>414</v>
      </c>
    </row>
    <row r="38" spans="1:12" ht="15" customHeight="1">
      <c r="A38" s="98">
        <f t="shared" si="4"/>
        <v>29</v>
      </c>
      <c r="B38" s="201" t="s">
        <v>174</v>
      </c>
      <c r="C38" s="175" t="s">
        <v>171</v>
      </c>
      <c r="D38" s="175" t="s">
        <v>15</v>
      </c>
      <c r="E38" s="198">
        <v>1</v>
      </c>
      <c r="F38" s="180">
        <v>497514.65</v>
      </c>
      <c r="G38" s="180">
        <f t="shared" si="3"/>
        <v>497514.65</v>
      </c>
      <c r="H38" s="180">
        <v>497514.65</v>
      </c>
      <c r="I38" s="175" t="s">
        <v>78</v>
      </c>
      <c r="J38" s="175">
        <v>365</v>
      </c>
      <c r="K38" s="173" t="s">
        <v>4</v>
      </c>
      <c r="L38" s="175">
        <v>159</v>
      </c>
    </row>
    <row r="39" spans="1:12" ht="15" customHeight="1">
      <c r="A39" s="98">
        <f t="shared" si="4"/>
        <v>30</v>
      </c>
      <c r="B39" s="201" t="s">
        <v>238</v>
      </c>
      <c r="C39" s="175" t="s">
        <v>171</v>
      </c>
      <c r="D39" s="175" t="s">
        <v>104</v>
      </c>
      <c r="E39" s="198">
        <v>10</v>
      </c>
      <c r="F39" s="180">
        <v>450</v>
      </c>
      <c r="G39" s="180">
        <f t="shared" si="3"/>
        <v>4500</v>
      </c>
      <c r="H39" s="180">
        <v>4500</v>
      </c>
      <c r="I39" s="175" t="s">
        <v>232</v>
      </c>
      <c r="J39" s="175">
        <v>15</v>
      </c>
      <c r="K39" s="173" t="s">
        <v>4</v>
      </c>
      <c r="L39" s="175">
        <v>149</v>
      </c>
    </row>
    <row r="40" spans="1:12" ht="15" customHeight="1">
      <c r="A40" s="98">
        <f t="shared" si="4"/>
        <v>31</v>
      </c>
      <c r="B40" s="201" t="s">
        <v>239</v>
      </c>
      <c r="C40" s="175" t="s">
        <v>171</v>
      </c>
      <c r="D40" s="175" t="s">
        <v>104</v>
      </c>
      <c r="E40" s="198">
        <v>2</v>
      </c>
      <c r="F40" s="180">
        <v>381.84</v>
      </c>
      <c r="G40" s="180">
        <f t="shared" si="3"/>
        <v>763.68</v>
      </c>
      <c r="H40" s="180">
        <v>763.68</v>
      </c>
      <c r="I40" s="175" t="s">
        <v>232</v>
      </c>
      <c r="J40" s="175">
        <v>15</v>
      </c>
      <c r="K40" s="173" t="s">
        <v>4</v>
      </c>
      <c r="L40" s="175">
        <v>149</v>
      </c>
    </row>
    <row r="41" spans="1:12" ht="20.25">
      <c r="A41" s="98">
        <f t="shared" si="4"/>
        <v>32</v>
      </c>
      <c r="B41" s="176" t="s">
        <v>111</v>
      </c>
      <c r="C41" s="175" t="s">
        <v>171</v>
      </c>
      <c r="D41" s="175" t="s">
        <v>13</v>
      </c>
      <c r="E41" s="175">
        <v>5</v>
      </c>
      <c r="F41" s="180">
        <v>5100</v>
      </c>
      <c r="G41" s="180">
        <f t="shared" si="3"/>
        <v>25500</v>
      </c>
      <c r="H41" s="180">
        <v>25500</v>
      </c>
      <c r="I41" s="200" t="s">
        <v>64</v>
      </c>
      <c r="J41" s="175">
        <v>15</v>
      </c>
      <c r="K41" s="173" t="s">
        <v>4</v>
      </c>
      <c r="L41" s="175">
        <v>149</v>
      </c>
    </row>
    <row r="42" spans="1:12" ht="15" customHeight="1">
      <c r="A42" s="98">
        <f t="shared" si="4"/>
        <v>33</v>
      </c>
      <c r="B42" s="176" t="s">
        <v>180</v>
      </c>
      <c r="C42" s="175" t="s">
        <v>171</v>
      </c>
      <c r="D42" s="175" t="s">
        <v>25</v>
      </c>
      <c r="E42" s="175">
        <v>1</v>
      </c>
      <c r="F42" s="180">
        <v>3400</v>
      </c>
      <c r="G42" s="180">
        <f t="shared" si="3"/>
        <v>3400</v>
      </c>
      <c r="H42" s="180">
        <v>3400</v>
      </c>
      <c r="I42" s="200" t="s">
        <v>64</v>
      </c>
      <c r="J42" s="175">
        <v>15</v>
      </c>
      <c r="K42" s="173" t="s">
        <v>4</v>
      </c>
      <c r="L42" s="175">
        <v>149</v>
      </c>
    </row>
    <row r="43" spans="1:12" ht="15" customHeight="1">
      <c r="A43" s="98">
        <f t="shared" si="4"/>
        <v>34</v>
      </c>
      <c r="B43" s="176" t="s">
        <v>142</v>
      </c>
      <c r="C43" s="175" t="s">
        <v>171</v>
      </c>
      <c r="D43" s="175" t="s">
        <v>26</v>
      </c>
      <c r="E43" s="202">
        <v>15</v>
      </c>
      <c r="F43" s="180">
        <v>2500</v>
      </c>
      <c r="G43" s="180">
        <f t="shared" si="3"/>
        <v>37500</v>
      </c>
      <c r="H43" s="180">
        <v>37500</v>
      </c>
      <c r="I43" s="175" t="s">
        <v>80</v>
      </c>
      <c r="J43" s="175">
        <v>15</v>
      </c>
      <c r="K43" s="173" t="s">
        <v>4</v>
      </c>
      <c r="L43" s="175">
        <v>149</v>
      </c>
    </row>
    <row r="44" spans="1:12" ht="15" customHeight="1">
      <c r="A44" s="98">
        <f t="shared" si="4"/>
        <v>35</v>
      </c>
      <c r="B44" s="183" t="s">
        <v>179</v>
      </c>
      <c r="C44" s="175" t="s">
        <v>171</v>
      </c>
      <c r="D44" s="175" t="s">
        <v>103</v>
      </c>
      <c r="E44" s="175">
        <v>500</v>
      </c>
      <c r="F44" s="180">
        <v>20</v>
      </c>
      <c r="G44" s="180">
        <f t="shared" si="3"/>
        <v>10000</v>
      </c>
      <c r="H44" s="180">
        <v>10000</v>
      </c>
      <c r="I44" s="175" t="s">
        <v>80</v>
      </c>
      <c r="J44" s="175">
        <v>15</v>
      </c>
      <c r="K44" s="173" t="s">
        <v>4</v>
      </c>
      <c r="L44" s="175">
        <v>149</v>
      </c>
    </row>
    <row r="45" spans="1:12" ht="15" customHeight="1">
      <c r="A45" s="98">
        <f t="shared" si="4"/>
        <v>36</v>
      </c>
      <c r="B45" s="183" t="s">
        <v>178</v>
      </c>
      <c r="C45" s="175" t="s">
        <v>171</v>
      </c>
      <c r="D45" s="175" t="s">
        <v>103</v>
      </c>
      <c r="E45" s="175">
        <v>250</v>
      </c>
      <c r="F45" s="180">
        <v>34</v>
      </c>
      <c r="G45" s="180">
        <f t="shared" si="3"/>
        <v>8500</v>
      </c>
      <c r="H45" s="180">
        <v>8500</v>
      </c>
      <c r="I45" s="175" t="s">
        <v>80</v>
      </c>
      <c r="J45" s="175">
        <v>15</v>
      </c>
      <c r="K45" s="173" t="s">
        <v>4</v>
      </c>
      <c r="L45" s="175">
        <v>149</v>
      </c>
    </row>
    <row r="46" spans="1:12" ht="15" customHeight="1">
      <c r="A46" s="98">
        <f t="shared" si="4"/>
        <v>37</v>
      </c>
      <c r="B46" s="176" t="s">
        <v>89</v>
      </c>
      <c r="C46" s="175" t="s">
        <v>171</v>
      </c>
      <c r="D46" s="175" t="s">
        <v>14</v>
      </c>
      <c r="E46" s="175">
        <v>20</v>
      </c>
      <c r="F46" s="180">
        <v>900</v>
      </c>
      <c r="G46" s="180">
        <f t="shared" si="3"/>
        <v>18000</v>
      </c>
      <c r="H46" s="180">
        <v>18000</v>
      </c>
      <c r="I46" s="175" t="s">
        <v>80</v>
      </c>
      <c r="J46" s="175">
        <v>15</v>
      </c>
      <c r="K46" s="173" t="s">
        <v>4</v>
      </c>
      <c r="L46" s="175">
        <v>149</v>
      </c>
    </row>
    <row r="47" spans="1:12" ht="15" customHeight="1">
      <c r="A47" s="98">
        <f t="shared" si="4"/>
        <v>38</v>
      </c>
      <c r="B47" s="176" t="s">
        <v>90</v>
      </c>
      <c r="C47" s="175" t="s">
        <v>171</v>
      </c>
      <c r="D47" s="175" t="s">
        <v>14</v>
      </c>
      <c r="E47" s="175">
        <v>150</v>
      </c>
      <c r="F47" s="180">
        <v>200</v>
      </c>
      <c r="G47" s="180">
        <f t="shared" si="3"/>
        <v>30000</v>
      </c>
      <c r="H47" s="180">
        <v>30000</v>
      </c>
      <c r="I47" s="175" t="s">
        <v>80</v>
      </c>
      <c r="J47" s="175">
        <v>15</v>
      </c>
      <c r="K47" s="173" t="s">
        <v>4</v>
      </c>
      <c r="L47" s="175">
        <v>149</v>
      </c>
    </row>
    <row r="48" spans="1:12" ht="15" customHeight="1">
      <c r="A48" s="98">
        <f t="shared" si="4"/>
        <v>39</v>
      </c>
      <c r="B48" s="183" t="s">
        <v>175</v>
      </c>
      <c r="C48" s="175" t="s">
        <v>171</v>
      </c>
      <c r="D48" s="175" t="s">
        <v>103</v>
      </c>
      <c r="E48" s="175">
        <v>500</v>
      </c>
      <c r="F48" s="180">
        <v>25</v>
      </c>
      <c r="G48" s="180">
        <f t="shared" si="3"/>
        <v>12500</v>
      </c>
      <c r="H48" s="180">
        <v>12500</v>
      </c>
      <c r="I48" s="175" t="s">
        <v>80</v>
      </c>
      <c r="J48" s="175">
        <v>15</v>
      </c>
      <c r="K48" s="173" t="s">
        <v>4</v>
      </c>
      <c r="L48" s="175">
        <v>149</v>
      </c>
    </row>
    <row r="49" spans="1:12" ht="15" customHeight="1">
      <c r="A49" s="98">
        <f t="shared" si="4"/>
        <v>40</v>
      </c>
      <c r="B49" s="183" t="s">
        <v>176</v>
      </c>
      <c r="C49" s="175" t="s">
        <v>171</v>
      </c>
      <c r="D49" s="175" t="s">
        <v>103</v>
      </c>
      <c r="E49" s="175">
        <v>750</v>
      </c>
      <c r="F49" s="180">
        <v>35</v>
      </c>
      <c r="G49" s="199">
        <f t="shared" si="3"/>
        <v>26250</v>
      </c>
      <c r="H49" s="199">
        <v>26250</v>
      </c>
      <c r="I49" s="175" t="s">
        <v>80</v>
      </c>
      <c r="J49" s="175">
        <v>15</v>
      </c>
      <c r="K49" s="173" t="s">
        <v>4</v>
      </c>
      <c r="L49" s="175">
        <v>149</v>
      </c>
    </row>
    <row r="50" spans="1:12" ht="15" customHeight="1">
      <c r="A50" s="98">
        <f t="shared" si="4"/>
        <v>41</v>
      </c>
      <c r="B50" s="183" t="s">
        <v>177</v>
      </c>
      <c r="C50" s="175" t="s">
        <v>171</v>
      </c>
      <c r="D50" s="175" t="s">
        <v>13</v>
      </c>
      <c r="E50" s="175">
        <v>1</v>
      </c>
      <c r="F50" s="180">
        <v>8790</v>
      </c>
      <c r="G50" s="199">
        <f t="shared" si="3"/>
        <v>8790</v>
      </c>
      <c r="H50" s="199">
        <v>8790</v>
      </c>
      <c r="I50" s="200" t="s">
        <v>64</v>
      </c>
      <c r="J50" s="175">
        <v>15</v>
      </c>
      <c r="K50" s="173" t="s">
        <v>4</v>
      </c>
      <c r="L50" s="175">
        <v>149</v>
      </c>
    </row>
    <row r="51" spans="1:12" ht="15" customHeight="1">
      <c r="A51" s="98">
        <f t="shared" si="4"/>
        <v>42</v>
      </c>
      <c r="B51" s="176" t="s">
        <v>35</v>
      </c>
      <c r="C51" s="175" t="s">
        <v>171</v>
      </c>
      <c r="D51" s="175" t="s">
        <v>167</v>
      </c>
      <c r="E51" s="198">
        <v>2000</v>
      </c>
      <c r="F51" s="199">
        <v>53.57</v>
      </c>
      <c r="G51" s="199">
        <f t="shared" si="3"/>
        <v>107140</v>
      </c>
      <c r="H51" s="199">
        <v>107140</v>
      </c>
      <c r="I51" s="200" t="s">
        <v>64</v>
      </c>
      <c r="J51" s="175">
        <v>15</v>
      </c>
      <c r="K51" s="173" t="s">
        <v>4</v>
      </c>
      <c r="L51" s="175">
        <v>149</v>
      </c>
    </row>
    <row r="52" spans="1:12" ht="23.25" customHeight="1">
      <c r="A52" s="98">
        <f t="shared" si="4"/>
        <v>43</v>
      </c>
      <c r="B52" s="176" t="s">
        <v>112</v>
      </c>
      <c r="C52" s="175" t="s">
        <v>171</v>
      </c>
      <c r="D52" s="175" t="s">
        <v>25</v>
      </c>
      <c r="E52" s="175">
        <v>1</v>
      </c>
      <c r="F52" s="199">
        <v>6964.29</v>
      </c>
      <c r="G52" s="199">
        <f t="shared" si="3"/>
        <v>6964.29</v>
      </c>
      <c r="H52" s="199">
        <v>6964.29</v>
      </c>
      <c r="I52" s="200" t="s">
        <v>64</v>
      </c>
      <c r="J52" s="175">
        <v>15</v>
      </c>
      <c r="K52" s="173" t="s">
        <v>4</v>
      </c>
      <c r="L52" s="175">
        <v>149</v>
      </c>
    </row>
    <row r="53" spans="1:12" ht="15" customHeight="1">
      <c r="A53" s="98">
        <f t="shared" si="4"/>
        <v>44</v>
      </c>
      <c r="B53" s="176" t="s">
        <v>240</v>
      </c>
      <c r="C53" s="175" t="s">
        <v>171</v>
      </c>
      <c r="D53" s="175" t="s">
        <v>14</v>
      </c>
      <c r="E53" s="175">
        <v>2</v>
      </c>
      <c r="F53" s="199">
        <v>1000.05</v>
      </c>
      <c r="G53" s="199">
        <f t="shared" si="3"/>
        <v>2000.1</v>
      </c>
      <c r="H53" s="199">
        <v>2000.1</v>
      </c>
      <c r="I53" s="200" t="s">
        <v>64</v>
      </c>
      <c r="J53" s="175">
        <v>15</v>
      </c>
      <c r="K53" s="173" t="s">
        <v>4</v>
      </c>
      <c r="L53" s="175">
        <v>149</v>
      </c>
    </row>
    <row r="54" spans="1:12" ht="15" customHeight="1">
      <c r="A54" s="98">
        <f t="shared" si="4"/>
        <v>45</v>
      </c>
      <c r="B54" s="183" t="s">
        <v>240</v>
      </c>
      <c r="C54" s="175" t="s">
        <v>171</v>
      </c>
      <c r="D54" s="175" t="s">
        <v>14</v>
      </c>
      <c r="E54" s="200">
        <v>4</v>
      </c>
      <c r="F54" s="182">
        <v>1200</v>
      </c>
      <c r="G54" s="199">
        <f t="shared" si="3"/>
        <v>4800</v>
      </c>
      <c r="H54" s="199">
        <v>4800</v>
      </c>
      <c r="I54" s="175" t="s">
        <v>80</v>
      </c>
      <c r="J54" s="175">
        <v>15</v>
      </c>
      <c r="K54" s="173" t="s">
        <v>4</v>
      </c>
      <c r="L54" s="175">
        <v>149</v>
      </c>
    </row>
    <row r="55" spans="1:12" ht="15" customHeight="1">
      <c r="A55" s="98">
        <f t="shared" si="4"/>
        <v>46</v>
      </c>
      <c r="B55" s="183" t="s">
        <v>241</v>
      </c>
      <c r="C55" s="175" t="s">
        <v>171</v>
      </c>
      <c r="D55" s="175" t="s">
        <v>14</v>
      </c>
      <c r="E55" s="200">
        <v>10</v>
      </c>
      <c r="F55" s="182">
        <v>2000</v>
      </c>
      <c r="G55" s="199">
        <f t="shared" si="3"/>
        <v>20000</v>
      </c>
      <c r="H55" s="199">
        <v>20000</v>
      </c>
      <c r="I55" s="175" t="s">
        <v>148</v>
      </c>
      <c r="J55" s="175">
        <v>15</v>
      </c>
      <c r="K55" s="173" t="s">
        <v>4</v>
      </c>
      <c r="L55" s="175">
        <v>149</v>
      </c>
    </row>
    <row r="56" spans="1:12" ht="15" customHeight="1">
      <c r="A56" s="98">
        <f t="shared" si="4"/>
        <v>47</v>
      </c>
      <c r="B56" s="183" t="s">
        <v>242</v>
      </c>
      <c r="C56" s="175" t="s">
        <v>171</v>
      </c>
      <c r="D56" s="175" t="s">
        <v>14</v>
      </c>
      <c r="E56" s="200">
        <v>10</v>
      </c>
      <c r="F56" s="182">
        <v>1500</v>
      </c>
      <c r="G56" s="199">
        <f t="shared" si="3"/>
        <v>15000</v>
      </c>
      <c r="H56" s="199">
        <v>15000</v>
      </c>
      <c r="I56" s="175" t="s">
        <v>148</v>
      </c>
      <c r="J56" s="175">
        <v>15</v>
      </c>
      <c r="K56" s="173" t="s">
        <v>4</v>
      </c>
      <c r="L56" s="175">
        <v>149</v>
      </c>
    </row>
    <row r="57" spans="1:12" ht="15" customHeight="1">
      <c r="A57" s="98">
        <f t="shared" si="4"/>
        <v>48</v>
      </c>
      <c r="B57" s="183" t="s">
        <v>96</v>
      </c>
      <c r="C57" s="175" t="s">
        <v>171</v>
      </c>
      <c r="D57" s="175" t="s">
        <v>14</v>
      </c>
      <c r="E57" s="198">
        <v>5</v>
      </c>
      <c r="F57" s="199">
        <v>892.86</v>
      </c>
      <c r="G57" s="199">
        <f t="shared" si="3"/>
        <v>4464.3</v>
      </c>
      <c r="H57" s="199">
        <v>4464.3</v>
      </c>
      <c r="I57" s="200" t="s">
        <v>64</v>
      </c>
      <c r="J57" s="175">
        <v>15</v>
      </c>
      <c r="K57" s="173" t="s">
        <v>4</v>
      </c>
      <c r="L57" s="175">
        <v>149</v>
      </c>
    </row>
    <row r="58" spans="1:12" ht="15" customHeight="1">
      <c r="A58" s="98">
        <f t="shared" si="4"/>
        <v>49</v>
      </c>
      <c r="B58" s="183" t="s">
        <v>159</v>
      </c>
      <c r="C58" s="175" t="s">
        <v>171</v>
      </c>
      <c r="D58" s="175" t="s">
        <v>15</v>
      </c>
      <c r="E58" s="198">
        <v>1</v>
      </c>
      <c r="F58" s="199">
        <v>196800</v>
      </c>
      <c r="G58" s="199">
        <f t="shared" si="3"/>
        <v>196800</v>
      </c>
      <c r="H58" s="199">
        <f>G58/1.12</f>
        <v>175714.2857142857</v>
      </c>
      <c r="I58" s="175" t="s">
        <v>78</v>
      </c>
      <c r="J58" s="175">
        <v>365</v>
      </c>
      <c r="K58" s="173" t="s">
        <v>4</v>
      </c>
      <c r="L58" s="175">
        <v>151</v>
      </c>
    </row>
    <row r="59" spans="1:12" ht="15" customHeight="1">
      <c r="A59" s="98">
        <f t="shared" si="4"/>
        <v>50</v>
      </c>
      <c r="B59" s="201" t="s">
        <v>105</v>
      </c>
      <c r="C59" s="175" t="s">
        <v>171</v>
      </c>
      <c r="D59" s="175" t="s">
        <v>15</v>
      </c>
      <c r="E59" s="175">
        <v>1</v>
      </c>
      <c r="F59" s="199">
        <v>104200</v>
      </c>
      <c r="G59" s="199">
        <f t="shared" si="3"/>
        <v>104200</v>
      </c>
      <c r="H59" s="171">
        <f>G59/1.12</f>
        <v>93035.71428571428</v>
      </c>
      <c r="I59" s="175" t="s">
        <v>78</v>
      </c>
      <c r="J59" s="175">
        <v>365</v>
      </c>
      <c r="K59" s="173" t="s">
        <v>4</v>
      </c>
      <c r="L59" s="175">
        <v>159</v>
      </c>
    </row>
    <row r="60" spans="1:12" ht="15" customHeight="1">
      <c r="A60" s="98">
        <f t="shared" si="4"/>
        <v>51</v>
      </c>
      <c r="B60" s="183" t="s">
        <v>181</v>
      </c>
      <c r="C60" s="175" t="s">
        <v>171</v>
      </c>
      <c r="D60" s="175" t="s">
        <v>14</v>
      </c>
      <c r="E60" s="198">
        <v>15</v>
      </c>
      <c r="F60" s="199">
        <v>535.72</v>
      </c>
      <c r="G60" s="199">
        <f t="shared" si="3"/>
        <v>8035.8</v>
      </c>
      <c r="H60" s="199">
        <v>8035.8</v>
      </c>
      <c r="I60" s="200" t="s">
        <v>64</v>
      </c>
      <c r="J60" s="175">
        <v>15</v>
      </c>
      <c r="K60" s="173" t="s">
        <v>4</v>
      </c>
      <c r="L60" s="175">
        <v>149</v>
      </c>
    </row>
    <row r="61" spans="1:12" ht="15" customHeight="1">
      <c r="A61" s="98">
        <f t="shared" si="4"/>
        <v>52</v>
      </c>
      <c r="B61" s="183" t="s">
        <v>182</v>
      </c>
      <c r="C61" s="175" t="s">
        <v>171</v>
      </c>
      <c r="D61" s="175" t="s">
        <v>14</v>
      </c>
      <c r="E61" s="198">
        <v>5</v>
      </c>
      <c r="F61" s="199">
        <v>446.43</v>
      </c>
      <c r="G61" s="199">
        <f t="shared" si="3"/>
        <v>2232.15</v>
      </c>
      <c r="H61" s="199">
        <v>2232.2</v>
      </c>
      <c r="I61" s="200" t="s">
        <v>64</v>
      </c>
      <c r="J61" s="175">
        <v>15</v>
      </c>
      <c r="K61" s="173" t="s">
        <v>4</v>
      </c>
      <c r="L61" s="175">
        <v>149</v>
      </c>
    </row>
    <row r="62" spans="1:12" ht="15" customHeight="1">
      <c r="A62" s="98">
        <f t="shared" si="4"/>
        <v>53</v>
      </c>
      <c r="B62" s="183" t="s">
        <v>243</v>
      </c>
      <c r="C62" s="175" t="s">
        <v>171</v>
      </c>
      <c r="D62" s="175" t="s">
        <v>14</v>
      </c>
      <c r="E62" s="200">
        <v>1</v>
      </c>
      <c r="F62" s="182">
        <v>30000</v>
      </c>
      <c r="G62" s="199">
        <f t="shared" si="3"/>
        <v>30000</v>
      </c>
      <c r="H62" s="199">
        <v>30000</v>
      </c>
      <c r="I62" s="175" t="s">
        <v>80</v>
      </c>
      <c r="J62" s="175">
        <v>15</v>
      </c>
      <c r="K62" s="173" t="s">
        <v>4</v>
      </c>
      <c r="L62" s="175">
        <v>149</v>
      </c>
    </row>
    <row r="63" spans="1:12" ht="15" customHeight="1">
      <c r="A63" s="98">
        <f t="shared" si="4"/>
        <v>54</v>
      </c>
      <c r="B63" s="183" t="s">
        <v>244</v>
      </c>
      <c r="C63" s="175" t="s">
        <v>171</v>
      </c>
      <c r="D63" s="175" t="s">
        <v>14</v>
      </c>
      <c r="E63" s="200">
        <v>20</v>
      </c>
      <c r="F63" s="182">
        <v>800</v>
      </c>
      <c r="G63" s="199">
        <f t="shared" si="3"/>
        <v>16000</v>
      </c>
      <c r="H63" s="199">
        <v>16000</v>
      </c>
      <c r="I63" s="175" t="s">
        <v>80</v>
      </c>
      <c r="J63" s="175">
        <v>15</v>
      </c>
      <c r="K63" s="173" t="s">
        <v>4</v>
      </c>
      <c r="L63" s="175">
        <v>149</v>
      </c>
    </row>
    <row r="64" spans="1:12" ht="15" customHeight="1">
      <c r="A64" s="98">
        <f t="shared" si="4"/>
        <v>55</v>
      </c>
      <c r="B64" s="201" t="s">
        <v>63</v>
      </c>
      <c r="C64" s="175" t="s">
        <v>171</v>
      </c>
      <c r="D64" s="175" t="s">
        <v>185</v>
      </c>
      <c r="E64" s="175">
        <v>6</v>
      </c>
      <c r="F64" s="199">
        <v>200.89</v>
      </c>
      <c r="G64" s="199">
        <f t="shared" si="3"/>
        <v>1205.34</v>
      </c>
      <c r="H64" s="199">
        <v>1205.3</v>
      </c>
      <c r="I64" s="200" t="s">
        <v>64</v>
      </c>
      <c r="J64" s="175">
        <v>15</v>
      </c>
      <c r="K64" s="173" t="s">
        <v>4</v>
      </c>
      <c r="L64" s="175">
        <v>149</v>
      </c>
    </row>
    <row r="65" spans="1:12" ht="15" customHeight="1">
      <c r="A65" s="98">
        <f t="shared" si="4"/>
        <v>56</v>
      </c>
      <c r="B65" s="201" t="s">
        <v>41</v>
      </c>
      <c r="C65" s="175" t="s">
        <v>171</v>
      </c>
      <c r="D65" s="175" t="s">
        <v>5</v>
      </c>
      <c r="E65" s="175">
        <v>3</v>
      </c>
      <c r="F65" s="199">
        <v>550</v>
      </c>
      <c r="G65" s="199">
        <f t="shared" si="3"/>
        <v>1650</v>
      </c>
      <c r="H65" s="199">
        <v>1650</v>
      </c>
      <c r="I65" s="175" t="s">
        <v>80</v>
      </c>
      <c r="J65" s="175">
        <v>15</v>
      </c>
      <c r="K65" s="173" t="s">
        <v>4</v>
      </c>
      <c r="L65" s="175">
        <v>149</v>
      </c>
    </row>
    <row r="66" spans="1:12" ht="15" customHeight="1">
      <c r="A66" s="98">
        <f t="shared" si="4"/>
        <v>57</v>
      </c>
      <c r="B66" s="201" t="s">
        <v>106</v>
      </c>
      <c r="C66" s="175" t="s">
        <v>171</v>
      </c>
      <c r="D66" s="175" t="s">
        <v>15</v>
      </c>
      <c r="E66" s="175">
        <v>1</v>
      </c>
      <c r="F66" s="199">
        <v>152678.57</v>
      </c>
      <c r="G66" s="199">
        <f t="shared" si="3"/>
        <v>152678.57</v>
      </c>
      <c r="H66" s="199">
        <v>152678.57</v>
      </c>
      <c r="I66" s="175" t="s">
        <v>78</v>
      </c>
      <c r="J66" s="175">
        <v>365</v>
      </c>
      <c r="K66" s="173" t="s">
        <v>4</v>
      </c>
      <c r="L66" s="175">
        <v>159</v>
      </c>
    </row>
    <row r="67" spans="1:12" ht="15" customHeight="1">
      <c r="A67" s="98">
        <f t="shared" si="4"/>
        <v>58</v>
      </c>
      <c r="B67" s="201" t="s">
        <v>127</v>
      </c>
      <c r="C67" s="175" t="s">
        <v>171</v>
      </c>
      <c r="D67" s="175" t="s">
        <v>14</v>
      </c>
      <c r="E67" s="175">
        <v>5</v>
      </c>
      <c r="F67" s="199">
        <v>520</v>
      </c>
      <c r="G67" s="199">
        <f t="shared" si="3"/>
        <v>2600</v>
      </c>
      <c r="H67" s="199">
        <v>2600</v>
      </c>
      <c r="I67" s="200" t="s">
        <v>64</v>
      </c>
      <c r="J67" s="175">
        <v>15</v>
      </c>
      <c r="K67" s="173" t="s">
        <v>4</v>
      </c>
      <c r="L67" s="175">
        <v>149</v>
      </c>
    </row>
    <row r="68" spans="1:12" ht="24" customHeight="1">
      <c r="A68" s="98">
        <f t="shared" si="4"/>
        <v>59</v>
      </c>
      <c r="B68" s="183" t="s">
        <v>197</v>
      </c>
      <c r="C68" s="175" t="s">
        <v>171</v>
      </c>
      <c r="D68" s="175" t="s">
        <v>14</v>
      </c>
      <c r="E68" s="198">
        <v>100</v>
      </c>
      <c r="F68" s="199">
        <v>150</v>
      </c>
      <c r="G68" s="199">
        <f t="shared" si="3"/>
        <v>15000</v>
      </c>
      <c r="H68" s="199">
        <v>15000</v>
      </c>
      <c r="I68" s="175" t="s">
        <v>80</v>
      </c>
      <c r="J68" s="175">
        <v>15</v>
      </c>
      <c r="K68" s="173" t="s">
        <v>4</v>
      </c>
      <c r="L68" s="175">
        <v>149</v>
      </c>
    </row>
    <row r="69" spans="1:12" ht="15" customHeight="1">
      <c r="A69" s="98">
        <f t="shared" si="4"/>
        <v>60</v>
      </c>
      <c r="B69" s="183" t="s">
        <v>196</v>
      </c>
      <c r="C69" s="175" t="s">
        <v>171</v>
      </c>
      <c r="D69" s="175" t="s">
        <v>14</v>
      </c>
      <c r="E69" s="198">
        <v>100</v>
      </c>
      <c r="F69" s="180">
        <v>190</v>
      </c>
      <c r="G69" s="180">
        <f t="shared" si="3"/>
        <v>19000</v>
      </c>
      <c r="H69" s="180">
        <v>19000</v>
      </c>
      <c r="I69" s="175" t="s">
        <v>80</v>
      </c>
      <c r="J69" s="175">
        <v>15</v>
      </c>
      <c r="K69" s="173" t="s">
        <v>4</v>
      </c>
      <c r="L69" s="175">
        <v>149</v>
      </c>
    </row>
    <row r="70" spans="1:12" ht="15" customHeight="1">
      <c r="A70" s="98">
        <f t="shared" si="4"/>
        <v>61</v>
      </c>
      <c r="B70" s="201" t="s">
        <v>186</v>
      </c>
      <c r="C70" s="175" t="s">
        <v>171</v>
      </c>
      <c r="D70" s="175" t="s">
        <v>14</v>
      </c>
      <c r="E70" s="175">
        <v>10</v>
      </c>
      <c r="F70" s="199">
        <v>3000</v>
      </c>
      <c r="G70" s="199">
        <f t="shared" si="3"/>
        <v>30000</v>
      </c>
      <c r="H70" s="199">
        <v>30000</v>
      </c>
      <c r="I70" s="175" t="s">
        <v>80</v>
      </c>
      <c r="J70" s="175">
        <v>15</v>
      </c>
      <c r="K70" s="173" t="s">
        <v>4</v>
      </c>
      <c r="L70" s="175">
        <v>149</v>
      </c>
    </row>
    <row r="71" spans="1:12" ht="15" customHeight="1">
      <c r="A71" s="98">
        <f t="shared" si="4"/>
        <v>62</v>
      </c>
      <c r="B71" s="176" t="s">
        <v>245</v>
      </c>
      <c r="C71" s="175" t="s">
        <v>171</v>
      </c>
      <c r="D71" s="175" t="s">
        <v>14</v>
      </c>
      <c r="E71" s="198">
        <v>1</v>
      </c>
      <c r="F71" s="199">
        <v>6000</v>
      </c>
      <c r="G71" s="199">
        <f t="shared" si="3"/>
        <v>6000</v>
      </c>
      <c r="H71" s="199">
        <v>6000</v>
      </c>
      <c r="I71" s="175" t="s">
        <v>232</v>
      </c>
      <c r="J71" s="175">
        <v>15</v>
      </c>
      <c r="K71" s="173" t="s">
        <v>4</v>
      </c>
      <c r="L71" s="175">
        <v>149</v>
      </c>
    </row>
    <row r="72" spans="1:12" ht="15" customHeight="1">
      <c r="A72" s="98">
        <f t="shared" si="4"/>
        <v>63</v>
      </c>
      <c r="B72" s="176" t="s">
        <v>246</v>
      </c>
      <c r="C72" s="175" t="s">
        <v>171</v>
      </c>
      <c r="D72" s="175" t="s">
        <v>14</v>
      </c>
      <c r="E72" s="198">
        <v>7</v>
      </c>
      <c r="F72" s="199">
        <v>1300</v>
      </c>
      <c r="G72" s="199">
        <f t="shared" si="3"/>
        <v>9100</v>
      </c>
      <c r="H72" s="199">
        <v>9100</v>
      </c>
      <c r="I72" s="175" t="s">
        <v>232</v>
      </c>
      <c r="J72" s="175">
        <v>15</v>
      </c>
      <c r="K72" s="173" t="s">
        <v>4</v>
      </c>
      <c r="L72" s="175">
        <v>149</v>
      </c>
    </row>
    <row r="73" spans="1:12" ht="15" customHeight="1">
      <c r="A73" s="98">
        <f t="shared" si="4"/>
        <v>64</v>
      </c>
      <c r="B73" s="176" t="s">
        <v>247</v>
      </c>
      <c r="C73" s="175" t="s">
        <v>171</v>
      </c>
      <c r="D73" s="175" t="s">
        <v>14</v>
      </c>
      <c r="E73" s="198">
        <v>10</v>
      </c>
      <c r="F73" s="199">
        <v>1200</v>
      </c>
      <c r="G73" s="199">
        <f t="shared" si="3"/>
        <v>12000</v>
      </c>
      <c r="H73" s="199">
        <v>12000</v>
      </c>
      <c r="I73" s="175" t="s">
        <v>232</v>
      </c>
      <c r="J73" s="175">
        <v>15</v>
      </c>
      <c r="K73" s="173" t="s">
        <v>4</v>
      </c>
      <c r="L73" s="175">
        <v>149</v>
      </c>
    </row>
    <row r="74" spans="1:12" ht="24" customHeight="1">
      <c r="A74" s="98">
        <f t="shared" si="4"/>
        <v>65</v>
      </c>
      <c r="B74" s="183" t="s">
        <v>183</v>
      </c>
      <c r="C74" s="175" t="s">
        <v>171</v>
      </c>
      <c r="D74" s="175" t="s">
        <v>14</v>
      </c>
      <c r="E74" s="198">
        <v>1</v>
      </c>
      <c r="F74" s="199">
        <v>22324.4</v>
      </c>
      <c r="G74" s="199">
        <f t="shared" si="3"/>
        <v>22324.4</v>
      </c>
      <c r="H74" s="199">
        <v>22324.4</v>
      </c>
      <c r="I74" s="200" t="s">
        <v>80</v>
      </c>
      <c r="J74" s="175">
        <v>15</v>
      </c>
      <c r="K74" s="173" t="s">
        <v>4</v>
      </c>
      <c r="L74" s="175">
        <v>149</v>
      </c>
    </row>
    <row r="75" spans="1:12" ht="15" customHeight="1">
      <c r="A75" s="98">
        <f t="shared" si="4"/>
        <v>66</v>
      </c>
      <c r="B75" s="176" t="s">
        <v>23</v>
      </c>
      <c r="C75" s="175" t="s">
        <v>171</v>
      </c>
      <c r="D75" s="175" t="s">
        <v>18</v>
      </c>
      <c r="E75" s="198">
        <v>20</v>
      </c>
      <c r="F75" s="199">
        <v>200</v>
      </c>
      <c r="G75" s="199">
        <f t="shared" si="3"/>
        <v>4000</v>
      </c>
      <c r="H75" s="199">
        <v>4000</v>
      </c>
      <c r="I75" s="175" t="s">
        <v>80</v>
      </c>
      <c r="J75" s="175">
        <v>15</v>
      </c>
      <c r="K75" s="173" t="s">
        <v>4</v>
      </c>
      <c r="L75" s="175">
        <v>149</v>
      </c>
    </row>
    <row r="76" spans="1:12" ht="15" customHeight="1">
      <c r="A76" s="98">
        <f t="shared" si="4"/>
        <v>67</v>
      </c>
      <c r="B76" s="183" t="s">
        <v>128</v>
      </c>
      <c r="C76" s="175" t="s">
        <v>171</v>
      </c>
      <c r="D76" s="175" t="s">
        <v>14</v>
      </c>
      <c r="E76" s="198">
        <v>3</v>
      </c>
      <c r="F76" s="199">
        <v>1093.75</v>
      </c>
      <c r="G76" s="199">
        <f t="shared" si="3"/>
        <v>3281.25</v>
      </c>
      <c r="H76" s="199">
        <v>3281.3</v>
      </c>
      <c r="I76" s="200" t="s">
        <v>64</v>
      </c>
      <c r="J76" s="175">
        <v>15</v>
      </c>
      <c r="K76" s="173" t="s">
        <v>4</v>
      </c>
      <c r="L76" s="175">
        <v>149</v>
      </c>
    </row>
    <row r="77" spans="1:12" ht="15" customHeight="1">
      <c r="A77" s="98">
        <f t="shared" si="4"/>
        <v>68</v>
      </c>
      <c r="B77" s="183" t="s">
        <v>300</v>
      </c>
      <c r="C77" s="175" t="s">
        <v>171</v>
      </c>
      <c r="D77" s="175" t="s">
        <v>15</v>
      </c>
      <c r="E77" s="198">
        <v>1</v>
      </c>
      <c r="F77" s="199">
        <v>35000</v>
      </c>
      <c r="G77" s="199">
        <f t="shared" si="3"/>
        <v>35000</v>
      </c>
      <c r="H77" s="199">
        <v>35000</v>
      </c>
      <c r="I77" s="175" t="s">
        <v>148</v>
      </c>
      <c r="J77" s="175">
        <v>15</v>
      </c>
      <c r="K77" s="173" t="s">
        <v>4</v>
      </c>
      <c r="L77" s="175">
        <v>159</v>
      </c>
    </row>
    <row r="78" spans="1:12" ht="15" customHeight="1">
      <c r="A78" s="98">
        <f t="shared" si="4"/>
        <v>69</v>
      </c>
      <c r="B78" s="183" t="s">
        <v>129</v>
      </c>
      <c r="C78" s="175" t="s">
        <v>171</v>
      </c>
      <c r="D78" s="175" t="s">
        <v>14</v>
      </c>
      <c r="E78" s="198">
        <v>10</v>
      </c>
      <c r="F78" s="199">
        <v>133.93</v>
      </c>
      <c r="G78" s="199">
        <f t="shared" si="3"/>
        <v>1339.3000000000002</v>
      </c>
      <c r="H78" s="199">
        <v>1339.3</v>
      </c>
      <c r="I78" s="200" t="s">
        <v>64</v>
      </c>
      <c r="J78" s="175">
        <v>15</v>
      </c>
      <c r="K78" s="173" t="s">
        <v>4</v>
      </c>
      <c r="L78" s="175">
        <v>149</v>
      </c>
    </row>
    <row r="79" spans="1:12" ht="21.75" customHeight="1">
      <c r="A79" s="98">
        <f t="shared" si="4"/>
        <v>70</v>
      </c>
      <c r="B79" s="203" t="s">
        <v>172</v>
      </c>
      <c r="C79" s="175" t="s">
        <v>171</v>
      </c>
      <c r="D79" s="179" t="s">
        <v>17</v>
      </c>
      <c r="E79" s="179">
        <v>1</v>
      </c>
      <c r="F79" s="182">
        <v>220000</v>
      </c>
      <c r="G79" s="180">
        <f t="shared" si="3"/>
        <v>220000</v>
      </c>
      <c r="H79" s="180">
        <v>220000</v>
      </c>
      <c r="I79" s="175" t="s">
        <v>78</v>
      </c>
      <c r="J79" s="175">
        <v>365</v>
      </c>
      <c r="K79" s="173" t="s">
        <v>4</v>
      </c>
      <c r="L79" s="202">
        <v>159</v>
      </c>
    </row>
    <row r="80" spans="1:12" ht="23.25" customHeight="1">
      <c r="A80" s="98">
        <f t="shared" si="4"/>
        <v>71</v>
      </c>
      <c r="B80" s="176" t="s">
        <v>248</v>
      </c>
      <c r="C80" s="175" t="s">
        <v>171</v>
      </c>
      <c r="D80" s="175" t="s">
        <v>15</v>
      </c>
      <c r="E80" s="175">
        <v>1</v>
      </c>
      <c r="F80" s="199">
        <v>70000</v>
      </c>
      <c r="G80" s="199">
        <f t="shared" si="3"/>
        <v>70000</v>
      </c>
      <c r="H80" s="199">
        <v>70000</v>
      </c>
      <c r="I80" s="175" t="s">
        <v>204</v>
      </c>
      <c r="J80" s="175">
        <v>30</v>
      </c>
      <c r="K80" s="173" t="s">
        <v>4</v>
      </c>
      <c r="L80" s="175">
        <v>159</v>
      </c>
    </row>
    <row r="81" spans="1:12" ht="15" customHeight="1">
      <c r="A81" s="98">
        <f t="shared" si="4"/>
        <v>72</v>
      </c>
      <c r="B81" s="203" t="s">
        <v>249</v>
      </c>
      <c r="C81" s="175" t="s">
        <v>171</v>
      </c>
      <c r="D81" s="179" t="s">
        <v>15</v>
      </c>
      <c r="E81" s="198">
        <v>1</v>
      </c>
      <c r="F81" s="182">
        <v>14000.52</v>
      </c>
      <c r="G81" s="180">
        <f t="shared" si="3"/>
        <v>14000.52</v>
      </c>
      <c r="H81" s="180">
        <v>14000.52</v>
      </c>
      <c r="I81" s="200" t="s">
        <v>64</v>
      </c>
      <c r="J81" s="175">
        <v>15</v>
      </c>
      <c r="K81" s="173" t="s">
        <v>4</v>
      </c>
      <c r="L81" s="175">
        <v>159</v>
      </c>
    </row>
    <row r="82" spans="1:12" ht="15" customHeight="1">
      <c r="A82" s="98">
        <f t="shared" si="4"/>
        <v>73</v>
      </c>
      <c r="B82" s="183" t="s">
        <v>250</v>
      </c>
      <c r="C82" s="175" t="s">
        <v>171</v>
      </c>
      <c r="D82" s="175" t="s">
        <v>15</v>
      </c>
      <c r="E82" s="200">
        <v>1</v>
      </c>
      <c r="F82" s="182">
        <v>9500</v>
      </c>
      <c r="G82" s="199">
        <f t="shared" si="3"/>
        <v>9500</v>
      </c>
      <c r="H82" s="199">
        <v>9500</v>
      </c>
      <c r="I82" s="175" t="s">
        <v>213</v>
      </c>
      <c r="J82" s="175">
        <v>30</v>
      </c>
      <c r="K82" s="173" t="s">
        <v>4</v>
      </c>
      <c r="L82" s="175">
        <v>159</v>
      </c>
    </row>
    <row r="83" spans="1:12" ht="15" customHeight="1">
      <c r="A83" s="98">
        <f t="shared" si="4"/>
        <v>74</v>
      </c>
      <c r="B83" s="183" t="s">
        <v>251</v>
      </c>
      <c r="C83" s="175" t="s">
        <v>171</v>
      </c>
      <c r="D83" s="175" t="s">
        <v>15</v>
      </c>
      <c r="E83" s="200">
        <v>1</v>
      </c>
      <c r="F83" s="182">
        <v>100000</v>
      </c>
      <c r="G83" s="199">
        <f t="shared" si="3"/>
        <v>100000</v>
      </c>
      <c r="H83" s="199">
        <v>100000</v>
      </c>
      <c r="I83" s="175" t="s">
        <v>148</v>
      </c>
      <c r="J83" s="175">
        <v>30</v>
      </c>
      <c r="K83" s="173" t="s">
        <v>4</v>
      </c>
      <c r="L83" s="175">
        <v>159</v>
      </c>
    </row>
    <row r="84" spans="1:12" ht="24.75" customHeight="1">
      <c r="A84" s="98">
        <f t="shared" si="4"/>
        <v>75</v>
      </c>
      <c r="B84" s="176" t="s">
        <v>195</v>
      </c>
      <c r="C84" s="175" t="s">
        <v>171</v>
      </c>
      <c r="D84" s="179" t="s">
        <v>15</v>
      </c>
      <c r="E84" s="198">
        <v>1</v>
      </c>
      <c r="F84" s="199">
        <v>27000</v>
      </c>
      <c r="G84" s="199">
        <f t="shared" si="3"/>
        <v>27000</v>
      </c>
      <c r="H84" s="199">
        <v>27000</v>
      </c>
      <c r="I84" s="175" t="s">
        <v>213</v>
      </c>
      <c r="J84" s="175">
        <v>30</v>
      </c>
      <c r="K84" s="173" t="s">
        <v>4</v>
      </c>
      <c r="L84" s="175">
        <v>159</v>
      </c>
    </row>
    <row r="85" spans="1:12" ht="15" customHeight="1">
      <c r="A85" s="98">
        <f t="shared" si="4"/>
        <v>76</v>
      </c>
      <c r="B85" s="176" t="s">
        <v>252</v>
      </c>
      <c r="C85" s="175" t="s">
        <v>171</v>
      </c>
      <c r="D85" s="179" t="s">
        <v>17</v>
      </c>
      <c r="E85" s="198">
        <v>1</v>
      </c>
      <c r="F85" s="199">
        <v>210000</v>
      </c>
      <c r="G85" s="199">
        <f t="shared" si="3"/>
        <v>210000</v>
      </c>
      <c r="H85" s="199">
        <f>G85/1.12</f>
        <v>187499.99999999997</v>
      </c>
      <c r="I85" s="200" t="s">
        <v>64</v>
      </c>
      <c r="J85" s="175">
        <v>15</v>
      </c>
      <c r="K85" s="173" t="s">
        <v>4</v>
      </c>
      <c r="L85" s="175">
        <v>159</v>
      </c>
    </row>
    <row r="86" spans="1:12" ht="15" customHeight="1">
      <c r="A86" s="98">
        <f t="shared" si="4"/>
        <v>77</v>
      </c>
      <c r="B86" s="176" t="s">
        <v>194</v>
      </c>
      <c r="C86" s="175" t="s">
        <v>171</v>
      </c>
      <c r="D86" s="179" t="s">
        <v>15</v>
      </c>
      <c r="E86" s="198">
        <v>1</v>
      </c>
      <c r="F86" s="199">
        <v>96000</v>
      </c>
      <c r="G86" s="199">
        <f t="shared" si="3"/>
        <v>96000</v>
      </c>
      <c r="H86" s="199">
        <f>G86/1.12</f>
        <v>85714.28571428571</v>
      </c>
      <c r="I86" s="179" t="s">
        <v>80</v>
      </c>
      <c r="J86" s="175">
        <v>30</v>
      </c>
      <c r="K86" s="173" t="s">
        <v>4</v>
      </c>
      <c r="L86" s="175">
        <v>159</v>
      </c>
    </row>
    <row r="87" spans="1:12" ht="24.75" customHeight="1">
      <c r="A87" s="98">
        <f t="shared" si="4"/>
        <v>78</v>
      </c>
      <c r="B87" s="176" t="s">
        <v>193</v>
      </c>
      <c r="C87" s="175" t="s">
        <v>171</v>
      </c>
      <c r="D87" s="179" t="s">
        <v>15</v>
      </c>
      <c r="E87" s="198">
        <v>1</v>
      </c>
      <c r="F87" s="199">
        <v>94500</v>
      </c>
      <c r="G87" s="199">
        <f t="shared" si="3"/>
        <v>94500</v>
      </c>
      <c r="H87" s="199">
        <f>G87/1.12</f>
        <v>84374.99999999999</v>
      </c>
      <c r="I87" s="179" t="s">
        <v>80</v>
      </c>
      <c r="J87" s="175">
        <v>30</v>
      </c>
      <c r="K87" s="173" t="s">
        <v>4</v>
      </c>
      <c r="L87" s="175">
        <v>159</v>
      </c>
    </row>
    <row r="88" spans="1:12" ht="25.5" customHeight="1">
      <c r="A88" s="98">
        <f t="shared" si="4"/>
        <v>79</v>
      </c>
      <c r="B88" s="176" t="s">
        <v>253</v>
      </c>
      <c r="C88" s="175" t="s">
        <v>171</v>
      </c>
      <c r="D88" s="179" t="s">
        <v>15</v>
      </c>
      <c r="E88" s="198">
        <v>1</v>
      </c>
      <c r="F88" s="199">
        <v>16000</v>
      </c>
      <c r="G88" s="199">
        <f t="shared" si="3"/>
        <v>16000</v>
      </c>
      <c r="H88" s="199">
        <v>16000</v>
      </c>
      <c r="I88" s="179" t="s">
        <v>213</v>
      </c>
      <c r="J88" s="175">
        <v>30</v>
      </c>
      <c r="K88" s="173" t="s">
        <v>4</v>
      </c>
      <c r="L88" s="175">
        <v>159</v>
      </c>
    </row>
    <row r="89" spans="1:12" ht="15" customHeight="1">
      <c r="A89" s="98">
        <f t="shared" si="4"/>
        <v>80</v>
      </c>
      <c r="B89" s="176" t="s">
        <v>254</v>
      </c>
      <c r="C89" s="175" t="s">
        <v>171</v>
      </c>
      <c r="D89" s="179" t="s">
        <v>15</v>
      </c>
      <c r="E89" s="198">
        <v>1</v>
      </c>
      <c r="F89" s="199">
        <v>19000</v>
      </c>
      <c r="G89" s="199">
        <f t="shared" si="3"/>
        <v>19000</v>
      </c>
      <c r="H89" s="199">
        <v>19000</v>
      </c>
      <c r="I89" s="200" t="s">
        <v>64</v>
      </c>
      <c r="J89" s="175">
        <v>15</v>
      </c>
      <c r="K89" s="173" t="s">
        <v>4</v>
      </c>
      <c r="L89" s="175">
        <v>159</v>
      </c>
    </row>
    <row r="90" spans="1:12" ht="22.5" customHeight="1">
      <c r="A90" s="98">
        <f t="shared" si="4"/>
        <v>81</v>
      </c>
      <c r="B90" s="176" t="s">
        <v>191</v>
      </c>
      <c r="C90" s="175" t="s">
        <v>171</v>
      </c>
      <c r="D90" s="179" t="s">
        <v>15</v>
      </c>
      <c r="E90" s="198">
        <v>1</v>
      </c>
      <c r="F90" s="199">
        <v>85000</v>
      </c>
      <c r="G90" s="199">
        <f t="shared" si="3"/>
        <v>85000</v>
      </c>
      <c r="H90" s="199">
        <f>G90/1.12</f>
        <v>75892.85714285713</v>
      </c>
      <c r="I90" s="179" t="s">
        <v>80</v>
      </c>
      <c r="J90" s="175">
        <v>30</v>
      </c>
      <c r="K90" s="173" t="s">
        <v>4</v>
      </c>
      <c r="L90" s="175">
        <v>159</v>
      </c>
    </row>
    <row r="91" spans="1:12" ht="15" customHeight="1">
      <c r="A91" s="98">
        <f t="shared" si="4"/>
        <v>82</v>
      </c>
      <c r="B91" s="183" t="s">
        <v>71</v>
      </c>
      <c r="C91" s="175" t="s">
        <v>171</v>
      </c>
      <c r="D91" s="175" t="s">
        <v>14</v>
      </c>
      <c r="E91" s="198">
        <v>10</v>
      </c>
      <c r="F91" s="199">
        <v>300</v>
      </c>
      <c r="G91" s="199">
        <f t="shared" si="3"/>
        <v>3000</v>
      </c>
      <c r="H91" s="199">
        <v>3000</v>
      </c>
      <c r="I91" s="175" t="s">
        <v>80</v>
      </c>
      <c r="J91" s="175">
        <v>15</v>
      </c>
      <c r="K91" s="173" t="s">
        <v>4</v>
      </c>
      <c r="L91" s="175">
        <v>149</v>
      </c>
    </row>
    <row r="92" spans="1:12" ht="26.25" customHeight="1">
      <c r="A92" s="98">
        <f t="shared" si="4"/>
        <v>83</v>
      </c>
      <c r="B92" s="176" t="s">
        <v>189</v>
      </c>
      <c r="C92" s="175" t="s">
        <v>171</v>
      </c>
      <c r="D92" s="175" t="s">
        <v>15</v>
      </c>
      <c r="E92" s="198">
        <v>1</v>
      </c>
      <c r="F92" s="199">
        <v>130000</v>
      </c>
      <c r="G92" s="199">
        <f t="shared" si="3"/>
        <v>130000</v>
      </c>
      <c r="H92" s="199">
        <v>130000</v>
      </c>
      <c r="I92" s="175" t="s">
        <v>78</v>
      </c>
      <c r="J92" s="175">
        <v>365</v>
      </c>
      <c r="K92" s="173" t="s">
        <v>4</v>
      </c>
      <c r="L92" s="175">
        <v>159</v>
      </c>
    </row>
    <row r="93" spans="1:12" ht="37.5" customHeight="1">
      <c r="A93" s="98">
        <f t="shared" si="4"/>
        <v>84</v>
      </c>
      <c r="B93" s="176" t="s">
        <v>152</v>
      </c>
      <c r="C93" s="175" t="s">
        <v>171</v>
      </c>
      <c r="D93" s="175" t="s">
        <v>15</v>
      </c>
      <c r="E93" s="198">
        <v>1</v>
      </c>
      <c r="F93" s="199">
        <v>54000</v>
      </c>
      <c r="G93" s="199">
        <f t="shared" si="3"/>
        <v>54000</v>
      </c>
      <c r="H93" s="199">
        <v>54000</v>
      </c>
      <c r="I93" s="175" t="s">
        <v>190</v>
      </c>
      <c r="J93" s="175">
        <v>20</v>
      </c>
      <c r="K93" s="173" t="s">
        <v>4</v>
      </c>
      <c r="L93" s="175">
        <v>159</v>
      </c>
    </row>
    <row r="94" spans="1:12" ht="15" customHeight="1">
      <c r="A94" s="98">
        <f t="shared" si="4"/>
        <v>85</v>
      </c>
      <c r="B94" s="176" t="s">
        <v>27</v>
      </c>
      <c r="C94" s="175" t="s">
        <v>171</v>
      </c>
      <c r="D94" s="175" t="s">
        <v>14</v>
      </c>
      <c r="E94" s="198">
        <v>40</v>
      </c>
      <c r="F94" s="199">
        <v>270</v>
      </c>
      <c r="G94" s="199">
        <f t="shared" si="3"/>
        <v>10800</v>
      </c>
      <c r="H94" s="199">
        <v>10800</v>
      </c>
      <c r="I94" s="175" t="s">
        <v>232</v>
      </c>
      <c r="J94" s="175">
        <v>15</v>
      </c>
      <c r="K94" s="173" t="s">
        <v>4</v>
      </c>
      <c r="L94" s="175">
        <v>149</v>
      </c>
    </row>
    <row r="95" spans="1:12" ht="15" customHeight="1">
      <c r="A95" s="98">
        <f t="shared" si="4"/>
        <v>86</v>
      </c>
      <c r="B95" s="176" t="s">
        <v>255</v>
      </c>
      <c r="C95" s="175" t="s">
        <v>171</v>
      </c>
      <c r="D95" s="175" t="s">
        <v>14</v>
      </c>
      <c r="E95" s="198">
        <v>20</v>
      </c>
      <c r="F95" s="199">
        <v>400</v>
      </c>
      <c r="G95" s="199">
        <f t="shared" si="3"/>
        <v>8000</v>
      </c>
      <c r="H95" s="199">
        <v>8000</v>
      </c>
      <c r="I95" s="175" t="s">
        <v>232</v>
      </c>
      <c r="J95" s="175">
        <v>15</v>
      </c>
      <c r="K95" s="173" t="s">
        <v>4</v>
      </c>
      <c r="L95" s="175">
        <v>149</v>
      </c>
    </row>
    <row r="96" spans="1:12" ht="15" customHeight="1">
      <c r="A96" s="98">
        <f t="shared" si="4"/>
        <v>87</v>
      </c>
      <c r="B96" s="176" t="s">
        <v>256</v>
      </c>
      <c r="C96" s="175" t="s">
        <v>171</v>
      </c>
      <c r="D96" s="175" t="s">
        <v>14</v>
      </c>
      <c r="E96" s="198">
        <v>5</v>
      </c>
      <c r="F96" s="199">
        <v>650</v>
      </c>
      <c r="G96" s="199">
        <f aca="true" t="shared" si="5" ref="G96:G159">E96*F96</f>
        <v>3250</v>
      </c>
      <c r="H96" s="199">
        <v>3250</v>
      </c>
      <c r="I96" s="175" t="s">
        <v>232</v>
      </c>
      <c r="J96" s="175">
        <v>15</v>
      </c>
      <c r="K96" s="173" t="s">
        <v>4</v>
      </c>
      <c r="L96" s="175">
        <v>149</v>
      </c>
    </row>
    <row r="97" spans="1:12" ht="15" customHeight="1">
      <c r="A97" s="98">
        <f t="shared" si="4"/>
        <v>88</v>
      </c>
      <c r="B97" s="176" t="s">
        <v>21</v>
      </c>
      <c r="C97" s="175" t="s">
        <v>171</v>
      </c>
      <c r="D97" s="175" t="s">
        <v>14</v>
      </c>
      <c r="E97" s="198">
        <v>300</v>
      </c>
      <c r="F97" s="199">
        <v>40</v>
      </c>
      <c r="G97" s="199">
        <f t="shared" si="5"/>
        <v>12000</v>
      </c>
      <c r="H97" s="199">
        <v>12000</v>
      </c>
      <c r="I97" s="175" t="s">
        <v>80</v>
      </c>
      <c r="J97" s="175">
        <v>15</v>
      </c>
      <c r="K97" s="173" t="s">
        <v>4</v>
      </c>
      <c r="L97" s="175">
        <v>149</v>
      </c>
    </row>
    <row r="98" spans="1:12" ht="33" customHeight="1">
      <c r="A98" s="98">
        <f aca="true" t="shared" si="6" ref="A98:A161">A97+1</f>
        <v>89</v>
      </c>
      <c r="B98" s="176" t="s">
        <v>222</v>
      </c>
      <c r="C98" s="175" t="s">
        <v>171</v>
      </c>
      <c r="D98" s="175" t="s">
        <v>14</v>
      </c>
      <c r="E98" s="198">
        <v>30</v>
      </c>
      <c r="F98" s="180">
        <v>6500</v>
      </c>
      <c r="G98" s="180">
        <f t="shared" si="5"/>
        <v>195000</v>
      </c>
      <c r="H98" s="180">
        <v>195000</v>
      </c>
      <c r="I98" s="175" t="s">
        <v>80</v>
      </c>
      <c r="J98" s="175">
        <v>15</v>
      </c>
      <c r="K98" s="173" t="s">
        <v>4</v>
      </c>
      <c r="L98" s="175">
        <v>149</v>
      </c>
    </row>
    <row r="99" spans="1:12" ht="15" customHeight="1">
      <c r="A99" s="98">
        <f t="shared" si="6"/>
        <v>90</v>
      </c>
      <c r="B99" s="183" t="s">
        <v>257</v>
      </c>
      <c r="C99" s="175" t="s">
        <v>171</v>
      </c>
      <c r="D99" s="175" t="s">
        <v>14</v>
      </c>
      <c r="E99" s="200">
        <v>30</v>
      </c>
      <c r="F99" s="182">
        <v>270</v>
      </c>
      <c r="G99" s="199">
        <f t="shared" si="5"/>
        <v>8100</v>
      </c>
      <c r="H99" s="199">
        <v>8100</v>
      </c>
      <c r="I99" s="175" t="s">
        <v>80</v>
      </c>
      <c r="J99" s="175">
        <v>15</v>
      </c>
      <c r="K99" s="173" t="s">
        <v>4</v>
      </c>
      <c r="L99" s="175">
        <v>149</v>
      </c>
    </row>
    <row r="100" spans="1:12" ht="15" customHeight="1">
      <c r="A100" s="98">
        <f t="shared" si="6"/>
        <v>91</v>
      </c>
      <c r="B100" s="183" t="s">
        <v>258</v>
      </c>
      <c r="C100" s="175" t="s">
        <v>171</v>
      </c>
      <c r="D100" s="175" t="s">
        <v>14</v>
      </c>
      <c r="E100" s="200">
        <v>50</v>
      </c>
      <c r="F100" s="182">
        <v>400</v>
      </c>
      <c r="G100" s="199">
        <f t="shared" si="5"/>
        <v>20000</v>
      </c>
      <c r="H100" s="199">
        <v>20000</v>
      </c>
      <c r="I100" s="175" t="s">
        <v>80</v>
      </c>
      <c r="J100" s="175">
        <v>15</v>
      </c>
      <c r="K100" s="173" t="s">
        <v>4</v>
      </c>
      <c r="L100" s="175">
        <v>149</v>
      </c>
    </row>
    <row r="101" spans="1:12" ht="15" customHeight="1">
      <c r="A101" s="98">
        <f t="shared" si="6"/>
        <v>92</v>
      </c>
      <c r="B101" s="176" t="s">
        <v>113</v>
      </c>
      <c r="C101" s="175" t="s">
        <v>171</v>
      </c>
      <c r="D101" s="175" t="s">
        <v>14</v>
      </c>
      <c r="E101" s="198">
        <v>14</v>
      </c>
      <c r="F101" s="199">
        <v>55</v>
      </c>
      <c r="G101" s="199">
        <f t="shared" si="5"/>
        <v>770</v>
      </c>
      <c r="H101" s="199">
        <v>770</v>
      </c>
      <c r="I101" s="175" t="s">
        <v>80</v>
      </c>
      <c r="J101" s="175">
        <v>15</v>
      </c>
      <c r="K101" s="173" t="s">
        <v>4</v>
      </c>
      <c r="L101" s="175">
        <v>149</v>
      </c>
    </row>
    <row r="102" spans="1:12" ht="15" customHeight="1">
      <c r="A102" s="98">
        <f t="shared" si="6"/>
        <v>93</v>
      </c>
      <c r="B102" s="176" t="s">
        <v>62</v>
      </c>
      <c r="C102" s="175" t="s">
        <v>171</v>
      </c>
      <c r="D102" s="175" t="s">
        <v>14</v>
      </c>
      <c r="E102" s="198">
        <v>10</v>
      </c>
      <c r="F102" s="199">
        <v>100</v>
      </c>
      <c r="G102" s="199">
        <f t="shared" si="5"/>
        <v>1000</v>
      </c>
      <c r="H102" s="199">
        <v>1000</v>
      </c>
      <c r="I102" s="175" t="s">
        <v>80</v>
      </c>
      <c r="J102" s="175">
        <v>15</v>
      </c>
      <c r="K102" s="173" t="s">
        <v>4</v>
      </c>
      <c r="L102" s="175">
        <v>149</v>
      </c>
    </row>
    <row r="103" spans="1:12" ht="15" customHeight="1">
      <c r="A103" s="98">
        <f t="shared" si="6"/>
        <v>94</v>
      </c>
      <c r="B103" s="183" t="s">
        <v>130</v>
      </c>
      <c r="C103" s="175" t="s">
        <v>171</v>
      </c>
      <c r="D103" s="175" t="s">
        <v>131</v>
      </c>
      <c r="E103" s="198">
        <v>15</v>
      </c>
      <c r="F103" s="199">
        <v>300</v>
      </c>
      <c r="G103" s="199">
        <f t="shared" si="5"/>
        <v>4500</v>
      </c>
      <c r="H103" s="199">
        <v>4500</v>
      </c>
      <c r="I103" s="175" t="s">
        <v>80</v>
      </c>
      <c r="J103" s="175">
        <v>15</v>
      </c>
      <c r="K103" s="173" t="s">
        <v>4</v>
      </c>
      <c r="L103" s="175">
        <v>149</v>
      </c>
    </row>
    <row r="104" spans="1:12" ht="15" customHeight="1">
      <c r="A104" s="98">
        <f t="shared" si="6"/>
        <v>95</v>
      </c>
      <c r="B104" s="183" t="s">
        <v>259</v>
      </c>
      <c r="C104" s="175" t="s">
        <v>171</v>
      </c>
      <c r="D104" s="175" t="s">
        <v>14</v>
      </c>
      <c r="E104" s="198">
        <v>4</v>
      </c>
      <c r="F104" s="199">
        <v>2300</v>
      </c>
      <c r="G104" s="199">
        <f t="shared" si="5"/>
        <v>9200</v>
      </c>
      <c r="H104" s="199">
        <f>G104/1.12</f>
        <v>8214.285714285714</v>
      </c>
      <c r="I104" s="175" t="s">
        <v>147</v>
      </c>
      <c r="J104" s="175">
        <v>15</v>
      </c>
      <c r="K104" s="173" t="s">
        <v>4</v>
      </c>
      <c r="L104" s="175">
        <v>149</v>
      </c>
    </row>
    <row r="105" spans="1:12" ht="15" customHeight="1">
      <c r="A105" s="98">
        <f t="shared" si="6"/>
        <v>96</v>
      </c>
      <c r="B105" s="183" t="s">
        <v>72</v>
      </c>
      <c r="C105" s="175" t="s">
        <v>171</v>
      </c>
      <c r="D105" s="175" t="s">
        <v>14</v>
      </c>
      <c r="E105" s="198">
        <v>10</v>
      </c>
      <c r="F105" s="199">
        <v>1000</v>
      </c>
      <c r="G105" s="199">
        <f t="shared" si="5"/>
        <v>10000</v>
      </c>
      <c r="H105" s="199">
        <v>10000</v>
      </c>
      <c r="I105" s="175" t="s">
        <v>80</v>
      </c>
      <c r="J105" s="175">
        <v>15</v>
      </c>
      <c r="K105" s="173" t="s">
        <v>4</v>
      </c>
      <c r="L105" s="175">
        <v>149</v>
      </c>
    </row>
    <row r="106" spans="1:12" ht="15" customHeight="1">
      <c r="A106" s="98">
        <f t="shared" si="6"/>
        <v>97</v>
      </c>
      <c r="B106" s="183" t="s">
        <v>260</v>
      </c>
      <c r="C106" s="175" t="s">
        <v>171</v>
      </c>
      <c r="D106" s="175" t="s">
        <v>14</v>
      </c>
      <c r="E106" s="198">
        <v>6</v>
      </c>
      <c r="F106" s="199">
        <v>3000</v>
      </c>
      <c r="G106" s="199">
        <f t="shared" si="5"/>
        <v>18000</v>
      </c>
      <c r="H106" s="199">
        <v>18000</v>
      </c>
      <c r="I106" s="175" t="s">
        <v>64</v>
      </c>
      <c r="J106" s="175">
        <v>15</v>
      </c>
      <c r="K106" s="173" t="s">
        <v>4</v>
      </c>
      <c r="L106" s="175">
        <v>149</v>
      </c>
    </row>
    <row r="107" spans="1:12" ht="15" customHeight="1">
      <c r="A107" s="98">
        <f t="shared" si="6"/>
        <v>98</v>
      </c>
      <c r="B107" s="183" t="s">
        <v>261</v>
      </c>
      <c r="C107" s="175" t="s">
        <v>171</v>
      </c>
      <c r="D107" s="175" t="s">
        <v>14</v>
      </c>
      <c r="E107" s="198">
        <v>20</v>
      </c>
      <c r="F107" s="199">
        <v>1757</v>
      </c>
      <c r="G107" s="199">
        <f t="shared" si="5"/>
        <v>35140</v>
      </c>
      <c r="H107" s="199">
        <v>35140</v>
      </c>
      <c r="I107" s="175" t="s">
        <v>64</v>
      </c>
      <c r="J107" s="175">
        <v>15</v>
      </c>
      <c r="K107" s="173" t="s">
        <v>4</v>
      </c>
      <c r="L107" s="175">
        <v>149</v>
      </c>
    </row>
    <row r="108" spans="1:12" ht="15" customHeight="1">
      <c r="A108" s="98">
        <f t="shared" si="6"/>
        <v>99</v>
      </c>
      <c r="B108" s="183" t="s">
        <v>262</v>
      </c>
      <c r="C108" s="175" t="s">
        <v>171</v>
      </c>
      <c r="D108" s="175" t="s">
        <v>14</v>
      </c>
      <c r="E108" s="200">
        <v>5</v>
      </c>
      <c r="F108" s="182">
        <v>4400</v>
      </c>
      <c r="G108" s="199">
        <f t="shared" si="5"/>
        <v>22000</v>
      </c>
      <c r="H108" s="199">
        <v>22000</v>
      </c>
      <c r="I108" s="175" t="s">
        <v>80</v>
      </c>
      <c r="J108" s="175">
        <v>15</v>
      </c>
      <c r="K108" s="173" t="s">
        <v>4</v>
      </c>
      <c r="L108" s="175">
        <v>149</v>
      </c>
    </row>
    <row r="109" spans="1:12" ht="15" customHeight="1">
      <c r="A109" s="98">
        <f t="shared" si="6"/>
        <v>100</v>
      </c>
      <c r="B109" s="183" t="s">
        <v>263</v>
      </c>
      <c r="C109" s="175" t="s">
        <v>171</v>
      </c>
      <c r="D109" s="175" t="s">
        <v>14</v>
      </c>
      <c r="E109" s="200">
        <v>15</v>
      </c>
      <c r="F109" s="182">
        <v>2500</v>
      </c>
      <c r="G109" s="199">
        <f t="shared" si="5"/>
        <v>37500</v>
      </c>
      <c r="H109" s="199">
        <v>37500</v>
      </c>
      <c r="I109" s="175" t="s">
        <v>80</v>
      </c>
      <c r="J109" s="175">
        <v>15</v>
      </c>
      <c r="K109" s="173" t="s">
        <v>4</v>
      </c>
      <c r="L109" s="175">
        <v>149</v>
      </c>
    </row>
    <row r="110" spans="1:12" ht="15" customHeight="1">
      <c r="A110" s="98">
        <f t="shared" si="6"/>
        <v>101</v>
      </c>
      <c r="B110" s="176" t="s">
        <v>91</v>
      </c>
      <c r="C110" s="175" t="s">
        <v>171</v>
      </c>
      <c r="D110" s="175" t="s">
        <v>14</v>
      </c>
      <c r="E110" s="198">
        <v>150</v>
      </c>
      <c r="F110" s="199">
        <v>35</v>
      </c>
      <c r="G110" s="199">
        <f t="shared" si="5"/>
        <v>5250</v>
      </c>
      <c r="H110" s="199">
        <v>5250</v>
      </c>
      <c r="I110" s="175" t="s">
        <v>80</v>
      </c>
      <c r="J110" s="175">
        <v>15</v>
      </c>
      <c r="K110" s="173" t="s">
        <v>4</v>
      </c>
      <c r="L110" s="175">
        <v>149</v>
      </c>
    </row>
    <row r="111" spans="1:12" ht="15" customHeight="1">
      <c r="A111" s="98">
        <f t="shared" si="6"/>
        <v>102</v>
      </c>
      <c r="B111" s="183" t="s">
        <v>264</v>
      </c>
      <c r="C111" s="175" t="s">
        <v>171</v>
      </c>
      <c r="D111" s="175" t="s">
        <v>14</v>
      </c>
      <c r="E111" s="175">
        <v>1</v>
      </c>
      <c r="F111" s="199">
        <v>700</v>
      </c>
      <c r="G111" s="199">
        <f t="shared" si="5"/>
        <v>700</v>
      </c>
      <c r="H111" s="199">
        <v>700</v>
      </c>
      <c r="I111" s="175" t="s">
        <v>80</v>
      </c>
      <c r="J111" s="175">
        <v>15</v>
      </c>
      <c r="K111" s="173" t="s">
        <v>4</v>
      </c>
      <c r="L111" s="175">
        <v>149</v>
      </c>
    </row>
    <row r="112" spans="1:12" ht="15" customHeight="1">
      <c r="A112" s="98">
        <f t="shared" si="6"/>
        <v>103</v>
      </c>
      <c r="B112" s="176" t="s">
        <v>198</v>
      </c>
      <c r="C112" s="175" t="s">
        <v>171</v>
      </c>
      <c r="D112" s="175" t="s">
        <v>14</v>
      </c>
      <c r="E112" s="198">
        <v>20</v>
      </c>
      <c r="F112" s="199">
        <v>100</v>
      </c>
      <c r="G112" s="199">
        <f t="shared" si="5"/>
        <v>2000</v>
      </c>
      <c r="H112" s="199">
        <v>2000</v>
      </c>
      <c r="I112" s="175" t="s">
        <v>80</v>
      </c>
      <c r="J112" s="175">
        <v>15</v>
      </c>
      <c r="K112" s="173" t="s">
        <v>4</v>
      </c>
      <c r="L112" s="175">
        <v>149</v>
      </c>
    </row>
    <row r="113" spans="1:12" ht="21.75" customHeight="1">
      <c r="A113" s="98">
        <f t="shared" si="6"/>
        <v>104</v>
      </c>
      <c r="B113" s="176" t="s">
        <v>265</v>
      </c>
      <c r="C113" s="175" t="s">
        <v>171</v>
      </c>
      <c r="D113" s="175" t="s">
        <v>17</v>
      </c>
      <c r="E113" s="198">
        <v>1</v>
      </c>
      <c r="F113" s="199">
        <v>49860</v>
      </c>
      <c r="G113" s="199">
        <f t="shared" si="5"/>
        <v>49860</v>
      </c>
      <c r="H113" s="199">
        <v>49860</v>
      </c>
      <c r="I113" s="175" t="s">
        <v>64</v>
      </c>
      <c r="J113" s="175">
        <v>15</v>
      </c>
      <c r="K113" s="173" t="s">
        <v>4</v>
      </c>
      <c r="L113" s="175">
        <v>159</v>
      </c>
    </row>
    <row r="114" spans="1:12" ht="15" customHeight="1">
      <c r="A114" s="98">
        <f t="shared" si="6"/>
        <v>105</v>
      </c>
      <c r="B114" s="176" t="s">
        <v>92</v>
      </c>
      <c r="C114" s="175" t="s">
        <v>171</v>
      </c>
      <c r="D114" s="175" t="s">
        <v>25</v>
      </c>
      <c r="E114" s="198">
        <v>12</v>
      </c>
      <c r="F114" s="199">
        <v>535.72</v>
      </c>
      <c r="G114" s="199">
        <f t="shared" si="5"/>
        <v>6428.64</v>
      </c>
      <c r="H114" s="199">
        <v>6428.64</v>
      </c>
      <c r="I114" s="175" t="s">
        <v>64</v>
      </c>
      <c r="J114" s="175">
        <v>15</v>
      </c>
      <c r="K114" s="173" t="s">
        <v>4</v>
      </c>
      <c r="L114" s="175">
        <v>149</v>
      </c>
    </row>
    <row r="115" spans="1:12" ht="15" customHeight="1">
      <c r="A115" s="98">
        <f t="shared" si="6"/>
        <v>106</v>
      </c>
      <c r="B115" s="176" t="s">
        <v>51</v>
      </c>
      <c r="C115" s="175" t="s">
        <v>171</v>
      </c>
      <c r="D115" s="175" t="s">
        <v>56</v>
      </c>
      <c r="E115" s="198">
        <v>300</v>
      </c>
      <c r="F115" s="199">
        <v>100</v>
      </c>
      <c r="G115" s="199">
        <f t="shared" si="5"/>
        <v>30000</v>
      </c>
      <c r="H115" s="199">
        <v>30000</v>
      </c>
      <c r="I115" s="175" t="s">
        <v>80</v>
      </c>
      <c r="J115" s="175">
        <v>15</v>
      </c>
      <c r="K115" s="173" t="s">
        <v>4</v>
      </c>
      <c r="L115" s="175">
        <v>149</v>
      </c>
    </row>
    <row r="116" spans="1:12" ht="15" customHeight="1">
      <c r="A116" s="98">
        <f t="shared" si="6"/>
        <v>107</v>
      </c>
      <c r="B116" s="183" t="s">
        <v>52</v>
      </c>
      <c r="C116" s="175" t="s">
        <v>171</v>
      </c>
      <c r="D116" s="175" t="s">
        <v>14</v>
      </c>
      <c r="E116" s="198">
        <v>5</v>
      </c>
      <c r="F116" s="199">
        <v>892.86</v>
      </c>
      <c r="G116" s="199">
        <f t="shared" si="5"/>
        <v>4464.3</v>
      </c>
      <c r="H116" s="199">
        <v>4464.3</v>
      </c>
      <c r="I116" s="200" t="s">
        <v>64</v>
      </c>
      <c r="J116" s="175">
        <v>15</v>
      </c>
      <c r="K116" s="173" t="s">
        <v>4</v>
      </c>
      <c r="L116" s="175">
        <v>149</v>
      </c>
    </row>
    <row r="117" spans="1:12" ht="15" customHeight="1">
      <c r="A117" s="98">
        <f t="shared" si="6"/>
        <v>108</v>
      </c>
      <c r="B117" s="176" t="s">
        <v>266</v>
      </c>
      <c r="C117" s="175" t="s">
        <v>171</v>
      </c>
      <c r="D117" s="175" t="s">
        <v>14</v>
      </c>
      <c r="E117" s="198">
        <v>80</v>
      </c>
      <c r="F117" s="199">
        <v>46</v>
      </c>
      <c r="G117" s="199">
        <f t="shared" si="5"/>
        <v>3680</v>
      </c>
      <c r="H117" s="199">
        <v>3680</v>
      </c>
      <c r="I117" s="175" t="s">
        <v>64</v>
      </c>
      <c r="J117" s="175">
        <v>15</v>
      </c>
      <c r="K117" s="173" t="s">
        <v>4</v>
      </c>
      <c r="L117" s="175">
        <v>149</v>
      </c>
    </row>
    <row r="118" spans="1:12" ht="15" customHeight="1">
      <c r="A118" s="98">
        <f t="shared" si="6"/>
        <v>109</v>
      </c>
      <c r="B118" s="183" t="s">
        <v>267</v>
      </c>
      <c r="C118" s="175" t="s">
        <v>171</v>
      </c>
      <c r="D118" s="175" t="s">
        <v>14</v>
      </c>
      <c r="E118" s="200">
        <v>2</v>
      </c>
      <c r="F118" s="182">
        <v>25000</v>
      </c>
      <c r="G118" s="199">
        <f t="shared" si="5"/>
        <v>50000</v>
      </c>
      <c r="H118" s="199">
        <v>50000</v>
      </c>
      <c r="I118" s="175" t="s">
        <v>80</v>
      </c>
      <c r="J118" s="175">
        <v>15</v>
      </c>
      <c r="K118" s="173" t="s">
        <v>4</v>
      </c>
      <c r="L118" s="175">
        <v>414</v>
      </c>
    </row>
    <row r="119" spans="1:12" ht="15" customHeight="1">
      <c r="A119" s="98">
        <f t="shared" si="6"/>
        <v>110</v>
      </c>
      <c r="B119" s="183" t="s">
        <v>73</v>
      </c>
      <c r="C119" s="175" t="s">
        <v>171</v>
      </c>
      <c r="D119" s="175" t="s">
        <v>14</v>
      </c>
      <c r="E119" s="198">
        <v>100</v>
      </c>
      <c r="F119" s="199">
        <v>200.89</v>
      </c>
      <c r="G119" s="199">
        <f t="shared" si="5"/>
        <v>20089</v>
      </c>
      <c r="H119" s="199">
        <v>20089</v>
      </c>
      <c r="I119" s="200" t="s">
        <v>64</v>
      </c>
      <c r="J119" s="175">
        <v>15</v>
      </c>
      <c r="K119" s="173" t="s">
        <v>4</v>
      </c>
      <c r="L119" s="175">
        <v>149</v>
      </c>
    </row>
    <row r="120" spans="1:12" ht="15" customHeight="1">
      <c r="A120" s="98">
        <f t="shared" si="6"/>
        <v>111</v>
      </c>
      <c r="B120" s="183" t="s">
        <v>38</v>
      </c>
      <c r="C120" s="175" t="s">
        <v>171</v>
      </c>
      <c r="D120" s="175" t="s">
        <v>47</v>
      </c>
      <c r="E120" s="198">
        <v>250</v>
      </c>
      <c r="F120" s="199">
        <v>116.07</v>
      </c>
      <c r="G120" s="199">
        <f t="shared" si="5"/>
        <v>29017.5</v>
      </c>
      <c r="H120" s="199">
        <v>29017.5</v>
      </c>
      <c r="I120" s="200" t="s">
        <v>64</v>
      </c>
      <c r="J120" s="175">
        <v>15</v>
      </c>
      <c r="K120" s="173" t="s">
        <v>4</v>
      </c>
      <c r="L120" s="175">
        <v>149</v>
      </c>
    </row>
    <row r="121" spans="1:12" ht="15" customHeight="1">
      <c r="A121" s="98">
        <f t="shared" si="6"/>
        <v>112</v>
      </c>
      <c r="B121" s="183" t="s">
        <v>37</v>
      </c>
      <c r="C121" s="175" t="s">
        <v>171</v>
      </c>
      <c r="D121" s="175" t="s">
        <v>47</v>
      </c>
      <c r="E121" s="198">
        <v>250</v>
      </c>
      <c r="F121" s="199">
        <v>62.5</v>
      </c>
      <c r="G121" s="199">
        <f t="shared" si="5"/>
        <v>15625</v>
      </c>
      <c r="H121" s="199">
        <v>15625</v>
      </c>
      <c r="I121" s="200" t="s">
        <v>64</v>
      </c>
      <c r="J121" s="175">
        <v>15</v>
      </c>
      <c r="K121" s="173" t="s">
        <v>4</v>
      </c>
      <c r="L121" s="175">
        <v>149</v>
      </c>
    </row>
    <row r="122" spans="1:12" ht="15" customHeight="1">
      <c r="A122" s="98">
        <f t="shared" si="6"/>
        <v>113</v>
      </c>
      <c r="B122" s="176" t="s">
        <v>199</v>
      </c>
      <c r="C122" s="175" t="s">
        <v>171</v>
      </c>
      <c r="D122" s="175" t="s">
        <v>14</v>
      </c>
      <c r="E122" s="198">
        <v>2</v>
      </c>
      <c r="F122" s="199">
        <v>16000</v>
      </c>
      <c r="G122" s="199">
        <f t="shared" si="5"/>
        <v>32000</v>
      </c>
      <c r="H122" s="199">
        <v>32000</v>
      </c>
      <c r="I122" s="175" t="s">
        <v>80</v>
      </c>
      <c r="J122" s="175">
        <v>15</v>
      </c>
      <c r="K122" s="173" t="s">
        <v>4</v>
      </c>
      <c r="L122" s="175">
        <v>149</v>
      </c>
    </row>
    <row r="123" spans="1:12" ht="23.25" customHeight="1">
      <c r="A123" s="98">
        <f t="shared" si="6"/>
        <v>114</v>
      </c>
      <c r="B123" s="176" t="s">
        <v>200</v>
      </c>
      <c r="C123" s="175" t="s">
        <v>171</v>
      </c>
      <c r="D123" s="175" t="s">
        <v>14</v>
      </c>
      <c r="E123" s="198">
        <v>10</v>
      </c>
      <c r="F123" s="199">
        <v>1500</v>
      </c>
      <c r="G123" s="199">
        <f t="shared" si="5"/>
        <v>15000</v>
      </c>
      <c r="H123" s="199">
        <v>15000</v>
      </c>
      <c r="I123" s="175" t="s">
        <v>80</v>
      </c>
      <c r="J123" s="175">
        <v>15</v>
      </c>
      <c r="K123" s="173" t="s">
        <v>4</v>
      </c>
      <c r="L123" s="175">
        <v>149</v>
      </c>
    </row>
    <row r="124" spans="1:12" ht="15" customHeight="1">
      <c r="A124" s="98">
        <f t="shared" si="6"/>
        <v>115</v>
      </c>
      <c r="B124" s="176" t="s">
        <v>201</v>
      </c>
      <c r="C124" s="175" t="s">
        <v>171</v>
      </c>
      <c r="D124" s="175" t="s">
        <v>28</v>
      </c>
      <c r="E124" s="198">
        <v>20</v>
      </c>
      <c r="F124" s="199">
        <v>2232.14</v>
      </c>
      <c r="G124" s="199">
        <f t="shared" si="5"/>
        <v>44642.799999999996</v>
      </c>
      <c r="H124" s="199">
        <v>44642.8</v>
      </c>
      <c r="I124" s="200" t="s">
        <v>64</v>
      </c>
      <c r="J124" s="175">
        <v>15</v>
      </c>
      <c r="K124" s="173" t="s">
        <v>4</v>
      </c>
      <c r="L124" s="175">
        <v>149</v>
      </c>
    </row>
    <row r="125" spans="1:12" ht="15" customHeight="1">
      <c r="A125" s="98">
        <f t="shared" si="6"/>
        <v>116</v>
      </c>
      <c r="B125" s="176" t="s">
        <v>268</v>
      </c>
      <c r="C125" s="175" t="s">
        <v>171</v>
      </c>
      <c r="D125" s="175" t="s">
        <v>14</v>
      </c>
      <c r="E125" s="198">
        <v>5</v>
      </c>
      <c r="F125" s="199">
        <v>6500</v>
      </c>
      <c r="G125" s="199">
        <f t="shared" si="5"/>
        <v>32500</v>
      </c>
      <c r="H125" s="199">
        <v>32500</v>
      </c>
      <c r="I125" s="200" t="s">
        <v>64</v>
      </c>
      <c r="J125" s="175">
        <v>15</v>
      </c>
      <c r="K125" s="173" t="s">
        <v>4</v>
      </c>
      <c r="L125" s="175">
        <v>149</v>
      </c>
    </row>
    <row r="126" spans="1:12" ht="15" customHeight="1">
      <c r="A126" s="98">
        <f t="shared" si="6"/>
        <v>117</v>
      </c>
      <c r="B126" s="176" t="s">
        <v>114</v>
      </c>
      <c r="C126" s="175" t="s">
        <v>171</v>
      </c>
      <c r="D126" s="175" t="s">
        <v>14</v>
      </c>
      <c r="E126" s="198">
        <v>5</v>
      </c>
      <c r="F126" s="199">
        <v>446.43</v>
      </c>
      <c r="G126" s="199">
        <f t="shared" si="5"/>
        <v>2232.15</v>
      </c>
      <c r="H126" s="199">
        <v>2232.2</v>
      </c>
      <c r="I126" s="200" t="s">
        <v>64</v>
      </c>
      <c r="J126" s="175">
        <v>15</v>
      </c>
      <c r="K126" s="173" t="s">
        <v>4</v>
      </c>
      <c r="L126" s="175">
        <v>149</v>
      </c>
    </row>
    <row r="127" spans="1:12" ht="15" customHeight="1">
      <c r="A127" s="98">
        <f t="shared" si="6"/>
        <v>118</v>
      </c>
      <c r="B127" s="176" t="s">
        <v>269</v>
      </c>
      <c r="C127" s="175" t="s">
        <v>171</v>
      </c>
      <c r="D127" s="175" t="s">
        <v>14</v>
      </c>
      <c r="E127" s="198">
        <v>8</v>
      </c>
      <c r="F127" s="199">
        <v>575</v>
      </c>
      <c r="G127" s="199">
        <f t="shared" si="5"/>
        <v>4600</v>
      </c>
      <c r="H127" s="199">
        <v>4600</v>
      </c>
      <c r="I127" s="200" t="s">
        <v>64</v>
      </c>
      <c r="J127" s="175">
        <v>15</v>
      </c>
      <c r="K127" s="173" t="s">
        <v>4</v>
      </c>
      <c r="L127" s="175">
        <v>149</v>
      </c>
    </row>
    <row r="128" spans="1:12" ht="24" customHeight="1">
      <c r="A128" s="98">
        <f t="shared" si="6"/>
        <v>119</v>
      </c>
      <c r="B128" s="176" t="s">
        <v>207</v>
      </c>
      <c r="C128" s="175" t="s">
        <v>171</v>
      </c>
      <c r="D128" s="175" t="s">
        <v>14</v>
      </c>
      <c r="E128" s="198">
        <v>10</v>
      </c>
      <c r="F128" s="199">
        <v>2678.57</v>
      </c>
      <c r="G128" s="199">
        <f t="shared" si="5"/>
        <v>26785.7</v>
      </c>
      <c r="H128" s="199">
        <v>26785.7</v>
      </c>
      <c r="I128" s="200" t="s">
        <v>64</v>
      </c>
      <c r="J128" s="175">
        <v>15</v>
      </c>
      <c r="K128" s="173" t="s">
        <v>4</v>
      </c>
      <c r="L128" s="175">
        <v>149</v>
      </c>
    </row>
    <row r="129" spans="1:12" ht="23.25" customHeight="1">
      <c r="A129" s="98">
        <f t="shared" si="6"/>
        <v>120</v>
      </c>
      <c r="B129" s="176" t="s">
        <v>270</v>
      </c>
      <c r="C129" s="175" t="s">
        <v>171</v>
      </c>
      <c r="D129" s="175" t="s">
        <v>15</v>
      </c>
      <c r="E129" s="175">
        <v>1</v>
      </c>
      <c r="F129" s="199">
        <v>40000</v>
      </c>
      <c r="G129" s="199">
        <f t="shared" si="5"/>
        <v>40000</v>
      </c>
      <c r="H129" s="199">
        <v>40000</v>
      </c>
      <c r="I129" s="175" t="s">
        <v>204</v>
      </c>
      <c r="J129" s="175">
        <v>15</v>
      </c>
      <c r="K129" s="173" t="s">
        <v>4</v>
      </c>
      <c r="L129" s="175">
        <v>159</v>
      </c>
    </row>
    <row r="130" spans="1:12" ht="15" customHeight="1">
      <c r="A130" s="98">
        <f t="shared" si="6"/>
        <v>121</v>
      </c>
      <c r="B130" s="183" t="s">
        <v>39</v>
      </c>
      <c r="C130" s="175" t="s">
        <v>171</v>
      </c>
      <c r="D130" s="175" t="s">
        <v>14</v>
      </c>
      <c r="E130" s="198">
        <v>24</v>
      </c>
      <c r="F130" s="199">
        <v>350</v>
      </c>
      <c r="G130" s="199">
        <f t="shared" si="5"/>
        <v>8400</v>
      </c>
      <c r="H130" s="199">
        <v>8400</v>
      </c>
      <c r="I130" s="175" t="s">
        <v>80</v>
      </c>
      <c r="J130" s="175">
        <v>15</v>
      </c>
      <c r="K130" s="173" t="s">
        <v>4</v>
      </c>
      <c r="L130" s="175">
        <v>149</v>
      </c>
    </row>
    <row r="131" spans="1:12" ht="15" customHeight="1">
      <c r="A131" s="98">
        <f t="shared" si="6"/>
        <v>122</v>
      </c>
      <c r="B131" s="183" t="s">
        <v>202</v>
      </c>
      <c r="C131" s="175" t="s">
        <v>171</v>
      </c>
      <c r="D131" s="175" t="s">
        <v>26</v>
      </c>
      <c r="E131" s="198">
        <v>50</v>
      </c>
      <c r="F131" s="199">
        <v>470</v>
      </c>
      <c r="G131" s="199">
        <f t="shared" si="5"/>
        <v>23500</v>
      </c>
      <c r="H131" s="199">
        <v>23500</v>
      </c>
      <c r="I131" s="200" t="s">
        <v>64</v>
      </c>
      <c r="J131" s="175">
        <v>15</v>
      </c>
      <c r="K131" s="173" t="s">
        <v>4</v>
      </c>
      <c r="L131" s="175">
        <v>149</v>
      </c>
    </row>
    <row r="132" spans="1:12" ht="15" customHeight="1">
      <c r="A132" s="98">
        <f t="shared" si="6"/>
        <v>123</v>
      </c>
      <c r="B132" s="183" t="s">
        <v>160</v>
      </c>
      <c r="C132" s="175" t="s">
        <v>171</v>
      </c>
      <c r="D132" s="175" t="s">
        <v>15</v>
      </c>
      <c r="E132" s="198">
        <v>1</v>
      </c>
      <c r="F132" s="199">
        <v>48000</v>
      </c>
      <c r="G132" s="199">
        <f t="shared" si="5"/>
        <v>48000</v>
      </c>
      <c r="H132" s="199">
        <f>G132/1.12</f>
        <v>42857.142857142855</v>
      </c>
      <c r="I132" s="175" t="s">
        <v>78</v>
      </c>
      <c r="J132" s="175">
        <v>365</v>
      </c>
      <c r="K132" s="173" t="s">
        <v>4</v>
      </c>
      <c r="L132" s="175">
        <v>151</v>
      </c>
    </row>
    <row r="133" spans="1:12" ht="15" customHeight="1">
      <c r="A133" s="98">
        <f t="shared" si="6"/>
        <v>124</v>
      </c>
      <c r="B133" s="183" t="s">
        <v>303</v>
      </c>
      <c r="C133" s="175" t="s">
        <v>171</v>
      </c>
      <c r="D133" s="175" t="s">
        <v>25</v>
      </c>
      <c r="E133" s="198">
        <v>100</v>
      </c>
      <c r="F133" s="199">
        <v>446.43</v>
      </c>
      <c r="G133" s="199">
        <f t="shared" si="5"/>
        <v>44643</v>
      </c>
      <c r="H133" s="199">
        <v>44643</v>
      </c>
      <c r="I133" s="200" t="s">
        <v>64</v>
      </c>
      <c r="J133" s="175">
        <v>15</v>
      </c>
      <c r="K133" s="173" t="s">
        <v>4</v>
      </c>
      <c r="L133" s="175">
        <v>149</v>
      </c>
    </row>
    <row r="134" spans="1:12" ht="15" customHeight="1">
      <c r="A134" s="98">
        <f t="shared" si="6"/>
        <v>125</v>
      </c>
      <c r="B134" s="183" t="s">
        <v>302</v>
      </c>
      <c r="C134" s="175" t="s">
        <v>171</v>
      </c>
      <c r="D134" s="175" t="s">
        <v>14</v>
      </c>
      <c r="E134" s="198">
        <v>20</v>
      </c>
      <c r="F134" s="199">
        <v>223.21</v>
      </c>
      <c r="G134" s="199">
        <f t="shared" si="5"/>
        <v>4464.2</v>
      </c>
      <c r="H134" s="199">
        <v>4464.2</v>
      </c>
      <c r="I134" s="200" t="s">
        <v>64</v>
      </c>
      <c r="J134" s="175">
        <v>15</v>
      </c>
      <c r="K134" s="173" t="s">
        <v>4</v>
      </c>
      <c r="L134" s="175">
        <v>149</v>
      </c>
    </row>
    <row r="135" spans="1:12" ht="15" customHeight="1">
      <c r="A135" s="98">
        <f t="shared" si="6"/>
        <v>126</v>
      </c>
      <c r="B135" s="176" t="s">
        <v>93</v>
      </c>
      <c r="C135" s="175" t="s">
        <v>171</v>
      </c>
      <c r="D135" s="175" t="s">
        <v>14</v>
      </c>
      <c r="E135" s="198">
        <v>200</v>
      </c>
      <c r="F135" s="199">
        <v>58.04</v>
      </c>
      <c r="G135" s="199">
        <f t="shared" si="5"/>
        <v>11608</v>
      </c>
      <c r="H135" s="199">
        <v>11608</v>
      </c>
      <c r="I135" s="200" t="s">
        <v>64</v>
      </c>
      <c r="J135" s="175">
        <v>15</v>
      </c>
      <c r="K135" s="173" t="s">
        <v>4</v>
      </c>
      <c r="L135" s="175">
        <v>149</v>
      </c>
    </row>
    <row r="136" spans="1:12" ht="24" customHeight="1">
      <c r="A136" s="98">
        <f t="shared" si="6"/>
        <v>127</v>
      </c>
      <c r="B136" s="176" t="s">
        <v>116</v>
      </c>
      <c r="C136" s="175" t="s">
        <v>171</v>
      </c>
      <c r="D136" s="175" t="s">
        <v>14</v>
      </c>
      <c r="E136" s="198">
        <v>50</v>
      </c>
      <c r="F136" s="199">
        <v>218.75</v>
      </c>
      <c r="G136" s="199">
        <f t="shared" si="5"/>
        <v>10937.5</v>
      </c>
      <c r="H136" s="199">
        <v>10937.5</v>
      </c>
      <c r="I136" s="200" t="s">
        <v>64</v>
      </c>
      <c r="J136" s="175">
        <v>15</v>
      </c>
      <c r="K136" s="173" t="s">
        <v>4</v>
      </c>
      <c r="L136" s="175">
        <v>149</v>
      </c>
    </row>
    <row r="137" spans="1:12" ht="15" customHeight="1">
      <c r="A137" s="98">
        <f t="shared" si="6"/>
        <v>128</v>
      </c>
      <c r="B137" s="176" t="s">
        <v>29</v>
      </c>
      <c r="C137" s="175" t="s">
        <v>171</v>
      </c>
      <c r="D137" s="175" t="s">
        <v>14</v>
      </c>
      <c r="E137" s="198">
        <v>10</v>
      </c>
      <c r="F137" s="199">
        <v>312.5</v>
      </c>
      <c r="G137" s="199">
        <f t="shared" si="5"/>
        <v>3125</v>
      </c>
      <c r="H137" s="199">
        <v>3125</v>
      </c>
      <c r="I137" s="200" t="s">
        <v>64</v>
      </c>
      <c r="J137" s="175">
        <v>15</v>
      </c>
      <c r="K137" s="173" t="s">
        <v>4</v>
      </c>
      <c r="L137" s="175">
        <v>149</v>
      </c>
    </row>
    <row r="138" spans="1:12" ht="15" customHeight="1">
      <c r="A138" s="98">
        <f t="shared" si="6"/>
        <v>129</v>
      </c>
      <c r="B138" s="176" t="s">
        <v>115</v>
      </c>
      <c r="C138" s="175" t="s">
        <v>171</v>
      </c>
      <c r="D138" s="175" t="s">
        <v>14</v>
      </c>
      <c r="E138" s="198">
        <v>30</v>
      </c>
      <c r="F138" s="199">
        <v>500</v>
      </c>
      <c r="G138" s="199">
        <f t="shared" si="5"/>
        <v>15000</v>
      </c>
      <c r="H138" s="199">
        <v>15000</v>
      </c>
      <c r="I138" s="175" t="s">
        <v>80</v>
      </c>
      <c r="J138" s="175">
        <v>15</v>
      </c>
      <c r="K138" s="173" t="s">
        <v>4</v>
      </c>
      <c r="L138" s="175">
        <v>149</v>
      </c>
    </row>
    <row r="139" spans="1:12" ht="15" customHeight="1">
      <c r="A139" s="98">
        <f t="shared" si="6"/>
        <v>130</v>
      </c>
      <c r="B139" s="176" t="s">
        <v>211</v>
      </c>
      <c r="C139" s="175" t="s">
        <v>171</v>
      </c>
      <c r="D139" s="175" t="s">
        <v>15</v>
      </c>
      <c r="E139" s="198">
        <v>1</v>
      </c>
      <c r="F139" s="199">
        <v>126150</v>
      </c>
      <c r="G139" s="199">
        <f t="shared" si="5"/>
        <v>126150</v>
      </c>
      <c r="H139" s="199">
        <f>G139/1.12</f>
        <v>112633.92857142857</v>
      </c>
      <c r="I139" s="175" t="s">
        <v>64</v>
      </c>
      <c r="J139" s="175">
        <v>30</v>
      </c>
      <c r="K139" s="173" t="s">
        <v>4</v>
      </c>
      <c r="L139" s="175">
        <v>159</v>
      </c>
    </row>
    <row r="140" spans="1:12" ht="15" customHeight="1">
      <c r="A140" s="98">
        <f t="shared" si="6"/>
        <v>131</v>
      </c>
      <c r="B140" s="183" t="s">
        <v>133</v>
      </c>
      <c r="C140" s="175" t="s">
        <v>171</v>
      </c>
      <c r="D140" s="175" t="s">
        <v>57</v>
      </c>
      <c r="E140" s="198">
        <v>40</v>
      </c>
      <c r="F140" s="199">
        <v>714.29</v>
      </c>
      <c r="G140" s="199">
        <f t="shared" si="5"/>
        <v>28571.6</v>
      </c>
      <c r="H140" s="199">
        <v>28571.6</v>
      </c>
      <c r="I140" s="200" t="s">
        <v>64</v>
      </c>
      <c r="J140" s="175">
        <v>15</v>
      </c>
      <c r="K140" s="173" t="s">
        <v>4</v>
      </c>
      <c r="L140" s="175">
        <v>149</v>
      </c>
    </row>
    <row r="141" spans="1:12" ht="15" customHeight="1">
      <c r="A141" s="98">
        <f t="shared" si="6"/>
        <v>132</v>
      </c>
      <c r="B141" s="183" t="s">
        <v>271</v>
      </c>
      <c r="C141" s="175" t="s">
        <v>171</v>
      </c>
      <c r="D141" s="175" t="s">
        <v>57</v>
      </c>
      <c r="E141" s="198">
        <v>1</v>
      </c>
      <c r="F141" s="199">
        <v>3100</v>
      </c>
      <c r="G141" s="199">
        <f t="shared" si="5"/>
        <v>3100</v>
      </c>
      <c r="H141" s="199">
        <f>G141/1.12</f>
        <v>2767.8571428571427</v>
      </c>
      <c r="I141" s="200" t="s">
        <v>147</v>
      </c>
      <c r="J141" s="175">
        <v>15</v>
      </c>
      <c r="K141" s="173" t="s">
        <v>4</v>
      </c>
      <c r="L141" s="175">
        <v>149</v>
      </c>
    </row>
    <row r="142" spans="1:12" ht="15" customHeight="1">
      <c r="A142" s="98">
        <f t="shared" si="6"/>
        <v>133</v>
      </c>
      <c r="B142" s="183" t="s">
        <v>210</v>
      </c>
      <c r="C142" s="175" t="s">
        <v>171</v>
      </c>
      <c r="D142" s="175" t="s">
        <v>57</v>
      </c>
      <c r="E142" s="198">
        <v>100</v>
      </c>
      <c r="F142" s="199">
        <v>178.57</v>
      </c>
      <c r="G142" s="199">
        <f t="shared" si="5"/>
        <v>17857</v>
      </c>
      <c r="H142" s="199">
        <v>17857</v>
      </c>
      <c r="I142" s="200" t="s">
        <v>64</v>
      </c>
      <c r="J142" s="175">
        <v>15</v>
      </c>
      <c r="K142" s="173" t="s">
        <v>4</v>
      </c>
      <c r="L142" s="175">
        <v>149</v>
      </c>
    </row>
    <row r="143" spans="1:12" ht="15" customHeight="1">
      <c r="A143" s="98">
        <f t="shared" si="6"/>
        <v>134</v>
      </c>
      <c r="B143" s="183" t="s">
        <v>53</v>
      </c>
      <c r="C143" s="175" t="s">
        <v>171</v>
      </c>
      <c r="D143" s="175" t="s">
        <v>57</v>
      </c>
      <c r="E143" s="198">
        <v>100</v>
      </c>
      <c r="F143" s="199">
        <v>66.96</v>
      </c>
      <c r="G143" s="199">
        <f t="shared" si="5"/>
        <v>6695.999999999999</v>
      </c>
      <c r="H143" s="199">
        <v>6696</v>
      </c>
      <c r="I143" s="200" t="s">
        <v>64</v>
      </c>
      <c r="J143" s="175">
        <v>15</v>
      </c>
      <c r="K143" s="173" t="s">
        <v>4</v>
      </c>
      <c r="L143" s="175">
        <v>149</v>
      </c>
    </row>
    <row r="144" spans="1:12" ht="15" customHeight="1">
      <c r="A144" s="98">
        <f t="shared" si="6"/>
        <v>135</v>
      </c>
      <c r="B144" s="183" t="s">
        <v>272</v>
      </c>
      <c r="C144" s="175" t="s">
        <v>171</v>
      </c>
      <c r="D144" s="175" t="s">
        <v>14</v>
      </c>
      <c r="E144" s="200">
        <v>50</v>
      </c>
      <c r="F144" s="182">
        <v>190</v>
      </c>
      <c r="G144" s="199">
        <f t="shared" si="5"/>
        <v>9500</v>
      </c>
      <c r="H144" s="199">
        <v>9500</v>
      </c>
      <c r="I144" s="175" t="s">
        <v>213</v>
      </c>
      <c r="J144" s="175">
        <v>15</v>
      </c>
      <c r="K144" s="175" t="s">
        <v>4</v>
      </c>
      <c r="L144" s="175">
        <v>149</v>
      </c>
    </row>
    <row r="145" spans="1:12" ht="15" customHeight="1">
      <c r="A145" s="98">
        <f t="shared" si="6"/>
        <v>136</v>
      </c>
      <c r="B145" s="176" t="s">
        <v>208</v>
      </c>
      <c r="C145" s="175" t="s">
        <v>171</v>
      </c>
      <c r="D145" s="175" t="s">
        <v>168</v>
      </c>
      <c r="E145" s="198">
        <v>1</v>
      </c>
      <c r="F145" s="199">
        <v>446.43</v>
      </c>
      <c r="G145" s="199">
        <f t="shared" si="5"/>
        <v>446.43</v>
      </c>
      <c r="H145" s="199">
        <v>446.43</v>
      </c>
      <c r="I145" s="200" t="s">
        <v>64</v>
      </c>
      <c r="J145" s="175">
        <v>15</v>
      </c>
      <c r="K145" s="173" t="s">
        <v>4</v>
      </c>
      <c r="L145" s="175">
        <v>149</v>
      </c>
    </row>
    <row r="146" spans="1:12" ht="15" customHeight="1">
      <c r="A146" s="98">
        <f t="shared" si="6"/>
        <v>137</v>
      </c>
      <c r="B146" s="183" t="s">
        <v>117</v>
      </c>
      <c r="C146" s="175" t="s">
        <v>171</v>
      </c>
      <c r="D146" s="175" t="s">
        <v>13</v>
      </c>
      <c r="E146" s="198">
        <v>5</v>
      </c>
      <c r="F146" s="199">
        <v>2000</v>
      </c>
      <c r="G146" s="199">
        <f t="shared" si="5"/>
        <v>10000</v>
      </c>
      <c r="H146" s="199">
        <v>10000</v>
      </c>
      <c r="I146" s="175" t="s">
        <v>80</v>
      </c>
      <c r="J146" s="175">
        <v>15</v>
      </c>
      <c r="K146" s="173" t="s">
        <v>4</v>
      </c>
      <c r="L146" s="175">
        <v>149</v>
      </c>
    </row>
    <row r="147" spans="1:12" ht="15" customHeight="1">
      <c r="A147" s="98">
        <f t="shared" si="6"/>
        <v>138</v>
      </c>
      <c r="B147" s="183" t="s">
        <v>273</v>
      </c>
      <c r="C147" s="175" t="s">
        <v>171</v>
      </c>
      <c r="D147" s="175" t="s">
        <v>14</v>
      </c>
      <c r="E147" s="198">
        <v>5</v>
      </c>
      <c r="F147" s="199">
        <v>6700</v>
      </c>
      <c r="G147" s="199">
        <f t="shared" si="5"/>
        <v>33500</v>
      </c>
      <c r="H147" s="199">
        <v>33500</v>
      </c>
      <c r="I147" s="200" t="s">
        <v>64</v>
      </c>
      <c r="J147" s="175">
        <v>15</v>
      </c>
      <c r="K147" s="173" t="s">
        <v>4</v>
      </c>
      <c r="L147" s="175">
        <v>149</v>
      </c>
    </row>
    <row r="148" spans="1:12" ht="24.75" customHeight="1">
      <c r="A148" s="98">
        <f t="shared" si="6"/>
        <v>139</v>
      </c>
      <c r="B148" s="176" t="s">
        <v>212</v>
      </c>
      <c r="C148" s="175" t="s">
        <v>171</v>
      </c>
      <c r="D148" s="175" t="s">
        <v>15</v>
      </c>
      <c r="E148" s="175">
        <v>1</v>
      </c>
      <c r="F148" s="199">
        <v>189285.71</v>
      </c>
      <c r="G148" s="199">
        <f t="shared" si="5"/>
        <v>189285.71</v>
      </c>
      <c r="H148" s="199">
        <v>189285.71</v>
      </c>
      <c r="I148" s="175" t="s">
        <v>213</v>
      </c>
      <c r="J148" s="175">
        <v>30</v>
      </c>
      <c r="K148" s="173" t="s">
        <v>4</v>
      </c>
      <c r="L148" s="175">
        <v>159</v>
      </c>
    </row>
    <row r="149" spans="1:12" ht="35.25" customHeight="1">
      <c r="A149" s="98">
        <f t="shared" si="6"/>
        <v>140</v>
      </c>
      <c r="B149" s="183" t="s">
        <v>145</v>
      </c>
      <c r="C149" s="175" t="s">
        <v>171</v>
      </c>
      <c r="D149" s="179" t="s">
        <v>15</v>
      </c>
      <c r="E149" s="198">
        <v>1</v>
      </c>
      <c r="F149" s="199">
        <v>120064</v>
      </c>
      <c r="G149" s="199">
        <f t="shared" si="5"/>
        <v>120064</v>
      </c>
      <c r="H149" s="199">
        <f>G149/1.12</f>
        <v>107199.99999999999</v>
      </c>
      <c r="I149" s="175" t="s">
        <v>81</v>
      </c>
      <c r="J149" s="175">
        <v>30</v>
      </c>
      <c r="K149" s="173" t="s">
        <v>4</v>
      </c>
      <c r="L149" s="175">
        <v>159</v>
      </c>
    </row>
    <row r="150" spans="1:12" ht="15" customHeight="1">
      <c r="A150" s="98">
        <f t="shared" si="6"/>
        <v>141</v>
      </c>
      <c r="B150" s="176" t="s">
        <v>34</v>
      </c>
      <c r="C150" s="175" t="s">
        <v>171</v>
      </c>
      <c r="D150" s="175" t="s">
        <v>126</v>
      </c>
      <c r="E150" s="198">
        <v>1</v>
      </c>
      <c r="F150" s="180">
        <v>137000</v>
      </c>
      <c r="G150" s="180">
        <f t="shared" si="5"/>
        <v>137000</v>
      </c>
      <c r="H150" s="199">
        <f>G150/1.12</f>
        <v>122321.42857142857</v>
      </c>
      <c r="I150" s="175" t="s">
        <v>81</v>
      </c>
      <c r="J150" s="175">
        <v>15</v>
      </c>
      <c r="K150" s="173" t="s">
        <v>4</v>
      </c>
      <c r="L150" s="175">
        <v>149</v>
      </c>
    </row>
    <row r="151" spans="1:12" ht="15" customHeight="1">
      <c r="A151" s="98">
        <f t="shared" si="6"/>
        <v>142</v>
      </c>
      <c r="B151" s="176" t="s">
        <v>34</v>
      </c>
      <c r="C151" s="175" t="s">
        <v>171</v>
      </c>
      <c r="D151" s="175" t="s">
        <v>126</v>
      </c>
      <c r="E151" s="198">
        <v>1</v>
      </c>
      <c r="F151" s="180">
        <v>419806.24</v>
      </c>
      <c r="G151" s="180">
        <v>419806.24</v>
      </c>
      <c r="H151" s="199">
        <f>G151/1.12</f>
        <v>374826.99999999994</v>
      </c>
      <c r="I151" s="175" t="s">
        <v>148</v>
      </c>
      <c r="J151" s="175">
        <v>15</v>
      </c>
      <c r="K151" s="173" t="s">
        <v>4</v>
      </c>
      <c r="L151" s="175">
        <v>149</v>
      </c>
    </row>
    <row r="152" spans="1:12" ht="15" customHeight="1">
      <c r="A152" s="98">
        <f t="shared" si="6"/>
        <v>143</v>
      </c>
      <c r="B152" s="176" t="s">
        <v>230</v>
      </c>
      <c r="C152" s="175" t="s">
        <v>171</v>
      </c>
      <c r="D152" s="175" t="s">
        <v>14</v>
      </c>
      <c r="E152" s="198">
        <v>6</v>
      </c>
      <c r="F152" s="199">
        <v>892.86</v>
      </c>
      <c r="G152" s="199">
        <f t="shared" si="5"/>
        <v>5357.16</v>
      </c>
      <c r="H152" s="199">
        <v>5357.2</v>
      </c>
      <c r="I152" s="200" t="s">
        <v>64</v>
      </c>
      <c r="J152" s="175">
        <v>15</v>
      </c>
      <c r="K152" s="173" t="s">
        <v>4</v>
      </c>
      <c r="L152" s="175">
        <v>149</v>
      </c>
    </row>
    <row r="153" spans="1:12" ht="15" customHeight="1">
      <c r="A153" s="98">
        <f t="shared" si="6"/>
        <v>144</v>
      </c>
      <c r="B153" s="183" t="s">
        <v>274</v>
      </c>
      <c r="C153" s="175" t="s">
        <v>171</v>
      </c>
      <c r="D153" s="175" t="s">
        <v>14</v>
      </c>
      <c r="E153" s="175">
        <v>25</v>
      </c>
      <c r="F153" s="199">
        <v>450</v>
      </c>
      <c r="G153" s="199">
        <f t="shared" si="5"/>
        <v>11250</v>
      </c>
      <c r="H153" s="199">
        <v>11250</v>
      </c>
      <c r="I153" s="175" t="s">
        <v>204</v>
      </c>
      <c r="J153" s="175">
        <v>15</v>
      </c>
      <c r="K153" s="173" t="s">
        <v>4</v>
      </c>
      <c r="L153" s="175">
        <v>149</v>
      </c>
    </row>
    <row r="154" spans="1:12" ht="15" customHeight="1">
      <c r="A154" s="98">
        <f t="shared" si="6"/>
        <v>145</v>
      </c>
      <c r="B154" s="183" t="s">
        <v>275</v>
      </c>
      <c r="C154" s="175" t="s">
        <v>171</v>
      </c>
      <c r="D154" s="175" t="s">
        <v>14</v>
      </c>
      <c r="E154" s="175">
        <v>10</v>
      </c>
      <c r="F154" s="199">
        <v>375</v>
      </c>
      <c r="G154" s="199">
        <f t="shared" si="5"/>
        <v>3750</v>
      </c>
      <c r="H154" s="199">
        <v>3750</v>
      </c>
      <c r="I154" s="175" t="s">
        <v>204</v>
      </c>
      <c r="J154" s="175">
        <v>15</v>
      </c>
      <c r="K154" s="173" t="s">
        <v>4</v>
      </c>
      <c r="L154" s="175">
        <v>149</v>
      </c>
    </row>
    <row r="155" spans="1:12" ht="24" customHeight="1">
      <c r="A155" s="98">
        <f t="shared" si="6"/>
        <v>146</v>
      </c>
      <c r="B155" s="183" t="s">
        <v>97</v>
      </c>
      <c r="C155" s="175" t="s">
        <v>171</v>
      </c>
      <c r="D155" s="175" t="s">
        <v>26</v>
      </c>
      <c r="E155" s="198">
        <v>20</v>
      </c>
      <c r="F155" s="199">
        <v>285.71</v>
      </c>
      <c r="G155" s="199">
        <f t="shared" si="5"/>
        <v>5714.2</v>
      </c>
      <c r="H155" s="199">
        <v>5714.2</v>
      </c>
      <c r="I155" s="200" t="s">
        <v>64</v>
      </c>
      <c r="J155" s="175">
        <v>15</v>
      </c>
      <c r="K155" s="173" t="s">
        <v>4</v>
      </c>
      <c r="L155" s="175">
        <v>149</v>
      </c>
    </row>
    <row r="156" spans="1:12" ht="15" customHeight="1">
      <c r="A156" s="98">
        <f t="shared" si="6"/>
        <v>147</v>
      </c>
      <c r="B156" s="183" t="s">
        <v>40</v>
      </c>
      <c r="C156" s="175" t="s">
        <v>171</v>
      </c>
      <c r="D156" s="175" t="s">
        <v>26</v>
      </c>
      <c r="E156" s="198">
        <v>60</v>
      </c>
      <c r="F156" s="199">
        <v>285.71</v>
      </c>
      <c r="G156" s="199">
        <f t="shared" si="5"/>
        <v>17142.6</v>
      </c>
      <c r="H156" s="199">
        <v>17142.6</v>
      </c>
      <c r="I156" s="200" t="s">
        <v>64</v>
      </c>
      <c r="J156" s="175">
        <v>15</v>
      </c>
      <c r="K156" s="173" t="s">
        <v>4</v>
      </c>
      <c r="L156" s="175">
        <v>149</v>
      </c>
    </row>
    <row r="157" spans="1:12" ht="22.5" customHeight="1">
      <c r="A157" s="98">
        <f t="shared" si="6"/>
        <v>148</v>
      </c>
      <c r="B157" s="176" t="s">
        <v>158</v>
      </c>
      <c r="C157" s="175" t="s">
        <v>171</v>
      </c>
      <c r="D157" s="175" t="s">
        <v>15</v>
      </c>
      <c r="E157" s="198">
        <v>1</v>
      </c>
      <c r="F157" s="199">
        <v>2441000</v>
      </c>
      <c r="G157" s="199">
        <f t="shared" si="5"/>
        <v>2441000</v>
      </c>
      <c r="H157" s="199">
        <f>G157/1.12</f>
        <v>2179464.2857142854</v>
      </c>
      <c r="I157" s="175" t="s">
        <v>78</v>
      </c>
      <c r="J157" s="175">
        <v>365</v>
      </c>
      <c r="K157" s="173" t="s">
        <v>4</v>
      </c>
      <c r="L157" s="175">
        <v>151</v>
      </c>
    </row>
    <row r="158" spans="1:12" ht="15" customHeight="1">
      <c r="A158" s="98">
        <f t="shared" si="6"/>
        <v>149</v>
      </c>
      <c r="B158" s="176" t="s">
        <v>276</v>
      </c>
      <c r="C158" s="175" t="s">
        <v>171</v>
      </c>
      <c r="D158" s="175" t="s">
        <v>15</v>
      </c>
      <c r="E158" s="198">
        <v>1</v>
      </c>
      <c r="F158" s="199">
        <v>150000</v>
      </c>
      <c r="G158" s="199">
        <f t="shared" si="5"/>
        <v>150000</v>
      </c>
      <c r="H158" s="199">
        <v>150000</v>
      </c>
      <c r="I158" s="175" t="s">
        <v>190</v>
      </c>
      <c r="J158" s="175">
        <v>30</v>
      </c>
      <c r="K158" s="173" t="s">
        <v>4</v>
      </c>
      <c r="L158" s="175">
        <v>169</v>
      </c>
    </row>
    <row r="159" spans="1:12" ht="15" customHeight="1">
      <c r="A159" s="98">
        <f t="shared" si="6"/>
        <v>150</v>
      </c>
      <c r="B159" s="176" t="s">
        <v>276</v>
      </c>
      <c r="C159" s="175" t="s">
        <v>171</v>
      </c>
      <c r="D159" s="175" t="s">
        <v>15</v>
      </c>
      <c r="E159" s="198">
        <v>1</v>
      </c>
      <c r="F159" s="199">
        <v>200000</v>
      </c>
      <c r="G159" s="199">
        <f t="shared" si="5"/>
        <v>200000</v>
      </c>
      <c r="H159" s="199">
        <v>200000</v>
      </c>
      <c r="I159" s="175" t="s">
        <v>147</v>
      </c>
      <c r="J159" s="175">
        <v>30</v>
      </c>
      <c r="K159" s="173" t="s">
        <v>4</v>
      </c>
      <c r="L159" s="175">
        <v>169</v>
      </c>
    </row>
    <row r="160" spans="1:12" ht="15" customHeight="1">
      <c r="A160" s="98">
        <f t="shared" si="6"/>
        <v>151</v>
      </c>
      <c r="B160" s="176" t="s">
        <v>276</v>
      </c>
      <c r="C160" s="175" t="s">
        <v>171</v>
      </c>
      <c r="D160" s="175" t="s">
        <v>15</v>
      </c>
      <c r="E160" s="198">
        <v>1</v>
      </c>
      <c r="F160" s="199">
        <v>400000</v>
      </c>
      <c r="G160" s="199">
        <f aca="true" t="shared" si="7" ref="G160:G166">E160*F160</f>
        <v>400000</v>
      </c>
      <c r="H160" s="199">
        <v>400000</v>
      </c>
      <c r="I160" s="175" t="s">
        <v>204</v>
      </c>
      <c r="J160" s="175">
        <v>30</v>
      </c>
      <c r="K160" s="173" t="s">
        <v>4</v>
      </c>
      <c r="L160" s="175">
        <v>169</v>
      </c>
    </row>
    <row r="161" spans="1:12" ht="24" customHeight="1">
      <c r="A161" s="98">
        <f t="shared" si="6"/>
        <v>152</v>
      </c>
      <c r="B161" s="176" t="s">
        <v>277</v>
      </c>
      <c r="C161" s="175" t="s">
        <v>171</v>
      </c>
      <c r="D161" s="175" t="s">
        <v>15</v>
      </c>
      <c r="E161" s="175">
        <v>1</v>
      </c>
      <c r="F161" s="199">
        <v>36019.2</v>
      </c>
      <c r="G161" s="199">
        <f t="shared" si="7"/>
        <v>36019.2</v>
      </c>
      <c r="H161" s="199">
        <f>G161/1.12</f>
        <v>32159.999999999993</v>
      </c>
      <c r="I161" s="175" t="s">
        <v>232</v>
      </c>
      <c r="J161" s="175">
        <v>30</v>
      </c>
      <c r="K161" s="173" t="s">
        <v>4</v>
      </c>
      <c r="L161" s="175">
        <v>159</v>
      </c>
    </row>
    <row r="162" spans="1:12" ht="24" customHeight="1">
      <c r="A162" s="98">
        <f aca="true" t="shared" si="8" ref="A162:A225">A161+1</f>
        <v>153</v>
      </c>
      <c r="B162" s="176" t="s">
        <v>278</v>
      </c>
      <c r="C162" s="175" t="s">
        <v>171</v>
      </c>
      <c r="D162" s="175" t="s">
        <v>15</v>
      </c>
      <c r="E162" s="175">
        <v>1</v>
      </c>
      <c r="F162" s="199">
        <v>225008</v>
      </c>
      <c r="G162" s="199">
        <f t="shared" si="7"/>
        <v>225008</v>
      </c>
      <c r="H162" s="199">
        <v>200900</v>
      </c>
      <c r="I162" s="175" t="s">
        <v>204</v>
      </c>
      <c r="J162" s="175">
        <v>30</v>
      </c>
      <c r="K162" s="173" t="s">
        <v>4</v>
      </c>
      <c r="L162" s="175">
        <v>159</v>
      </c>
    </row>
    <row r="163" spans="1:12" ht="24.75" customHeight="1">
      <c r="A163" s="98">
        <f t="shared" si="8"/>
        <v>154</v>
      </c>
      <c r="B163" s="176" t="s">
        <v>209</v>
      </c>
      <c r="C163" s="175" t="s">
        <v>171</v>
      </c>
      <c r="D163" s="175" t="s">
        <v>25</v>
      </c>
      <c r="E163" s="198">
        <v>2</v>
      </c>
      <c r="F163" s="199">
        <v>4500</v>
      </c>
      <c r="G163" s="199">
        <f t="shared" si="7"/>
        <v>9000</v>
      </c>
      <c r="H163" s="199">
        <v>9000</v>
      </c>
      <c r="I163" s="175" t="s">
        <v>80</v>
      </c>
      <c r="J163" s="175">
        <v>15</v>
      </c>
      <c r="K163" s="173" t="s">
        <v>4</v>
      </c>
      <c r="L163" s="175">
        <v>149</v>
      </c>
    </row>
    <row r="164" spans="1:12" ht="15" customHeight="1">
      <c r="A164" s="98">
        <f t="shared" si="8"/>
        <v>155</v>
      </c>
      <c r="B164" s="176" t="s">
        <v>279</v>
      </c>
      <c r="C164" s="175" t="s">
        <v>171</v>
      </c>
      <c r="D164" s="175" t="s">
        <v>14</v>
      </c>
      <c r="E164" s="198">
        <v>1</v>
      </c>
      <c r="F164" s="199">
        <v>33000</v>
      </c>
      <c r="G164" s="199">
        <f t="shared" si="7"/>
        <v>33000</v>
      </c>
      <c r="H164" s="199">
        <v>33000</v>
      </c>
      <c r="I164" s="175" t="s">
        <v>148</v>
      </c>
      <c r="J164" s="175">
        <v>15</v>
      </c>
      <c r="K164" s="173" t="s">
        <v>4</v>
      </c>
      <c r="L164" s="175">
        <v>149</v>
      </c>
    </row>
    <row r="165" spans="1:12" ht="15" customHeight="1">
      <c r="A165" s="98">
        <f t="shared" si="8"/>
        <v>156</v>
      </c>
      <c r="B165" s="183" t="s">
        <v>48</v>
      </c>
      <c r="C165" s="175" t="s">
        <v>171</v>
      </c>
      <c r="D165" s="175" t="s">
        <v>46</v>
      </c>
      <c r="E165" s="198">
        <v>3</v>
      </c>
      <c r="F165" s="199">
        <v>340</v>
      </c>
      <c r="G165" s="199">
        <f t="shared" si="7"/>
        <v>1020</v>
      </c>
      <c r="H165" s="199">
        <v>1020</v>
      </c>
      <c r="I165" s="175" t="s">
        <v>80</v>
      </c>
      <c r="J165" s="175">
        <v>15</v>
      </c>
      <c r="K165" s="173" t="s">
        <v>4</v>
      </c>
      <c r="L165" s="175">
        <v>149</v>
      </c>
    </row>
    <row r="166" spans="1:12" ht="23.25" customHeight="1">
      <c r="A166" s="98">
        <f t="shared" si="8"/>
        <v>157</v>
      </c>
      <c r="B166" s="183" t="s">
        <v>134</v>
      </c>
      <c r="C166" s="175" t="s">
        <v>171</v>
      </c>
      <c r="D166" s="175" t="s">
        <v>56</v>
      </c>
      <c r="E166" s="198">
        <v>20</v>
      </c>
      <c r="F166" s="199">
        <v>70</v>
      </c>
      <c r="G166" s="199">
        <f t="shared" si="7"/>
        <v>1400</v>
      </c>
      <c r="H166" s="199">
        <v>1400</v>
      </c>
      <c r="I166" s="175" t="s">
        <v>80</v>
      </c>
      <c r="J166" s="175">
        <v>15</v>
      </c>
      <c r="K166" s="173" t="s">
        <v>4</v>
      </c>
      <c r="L166" s="175">
        <v>149</v>
      </c>
    </row>
    <row r="167" spans="1:12" ht="15" customHeight="1">
      <c r="A167" s="98">
        <f t="shared" si="8"/>
        <v>158</v>
      </c>
      <c r="B167" s="183" t="s">
        <v>75</v>
      </c>
      <c r="C167" s="175" t="s">
        <v>171</v>
      </c>
      <c r="D167" s="175" t="s">
        <v>57</v>
      </c>
      <c r="E167" s="198">
        <v>40</v>
      </c>
      <c r="F167" s="199">
        <v>89.26</v>
      </c>
      <c r="G167" s="199">
        <v>3571.6</v>
      </c>
      <c r="H167" s="199">
        <v>3571.6</v>
      </c>
      <c r="I167" s="200" t="s">
        <v>64</v>
      </c>
      <c r="J167" s="175">
        <v>15</v>
      </c>
      <c r="K167" s="173" t="s">
        <v>4</v>
      </c>
      <c r="L167" s="175">
        <v>149</v>
      </c>
    </row>
    <row r="168" spans="1:12" ht="15" customHeight="1">
      <c r="A168" s="98">
        <f t="shared" si="8"/>
        <v>159</v>
      </c>
      <c r="B168" s="183" t="s">
        <v>280</v>
      </c>
      <c r="C168" s="175" t="s">
        <v>171</v>
      </c>
      <c r="D168" s="175" t="s">
        <v>14</v>
      </c>
      <c r="E168" s="198">
        <v>1</v>
      </c>
      <c r="F168" s="199">
        <v>66000</v>
      </c>
      <c r="G168" s="199">
        <v>66000</v>
      </c>
      <c r="H168" s="199">
        <v>66000</v>
      </c>
      <c r="I168" s="200" t="s">
        <v>81</v>
      </c>
      <c r="J168" s="175">
        <v>15</v>
      </c>
      <c r="K168" s="173" t="s">
        <v>4</v>
      </c>
      <c r="L168" s="175">
        <v>414</v>
      </c>
    </row>
    <row r="169" spans="1:12" ht="15" customHeight="1">
      <c r="A169" s="98">
        <f t="shared" si="8"/>
        <v>160</v>
      </c>
      <c r="B169" s="183" t="s">
        <v>36</v>
      </c>
      <c r="C169" s="175" t="s">
        <v>171</v>
      </c>
      <c r="D169" s="175" t="s">
        <v>168</v>
      </c>
      <c r="E169" s="198">
        <v>15</v>
      </c>
      <c r="F169" s="199">
        <v>250</v>
      </c>
      <c r="G169" s="199">
        <f aca="true" t="shared" si="9" ref="G169:G190">E169*F169</f>
        <v>3750</v>
      </c>
      <c r="H169" s="199">
        <v>3750</v>
      </c>
      <c r="I169" s="175" t="s">
        <v>80</v>
      </c>
      <c r="J169" s="175">
        <v>15</v>
      </c>
      <c r="K169" s="173" t="s">
        <v>4</v>
      </c>
      <c r="L169" s="175">
        <v>149</v>
      </c>
    </row>
    <row r="170" spans="1:12" ht="15" customHeight="1">
      <c r="A170" s="98">
        <f t="shared" si="8"/>
        <v>161</v>
      </c>
      <c r="B170" s="183" t="s">
        <v>76</v>
      </c>
      <c r="C170" s="175" t="s">
        <v>171</v>
      </c>
      <c r="D170" s="175" t="s">
        <v>25</v>
      </c>
      <c r="E170" s="198">
        <v>20</v>
      </c>
      <c r="F170" s="199">
        <v>100</v>
      </c>
      <c r="G170" s="199">
        <f t="shared" si="9"/>
        <v>2000</v>
      </c>
      <c r="H170" s="199">
        <v>2000</v>
      </c>
      <c r="I170" s="175" t="s">
        <v>80</v>
      </c>
      <c r="J170" s="175">
        <v>15</v>
      </c>
      <c r="K170" s="173" t="s">
        <v>4</v>
      </c>
      <c r="L170" s="175">
        <v>149</v>
      </c>
    </row>
    <row r="171" spans="1:12" ht="25.5" customHeight="1">
      <c r="A171" s="98">
        <f t="shared" si="8"/>
        <v>162</v>
      </c>
      <c r="B171" s="183" t="s">
        <v>214</v>
      </c>
      <c r="C171" s="175" t="s">
        <v>171</v>
      </c>
      <c r="D171" s="175" t="s">
        <v>14</v>
      </c>
      <c r="E171" s="198">
        <v>100</v>
      </c>
      <c r="F171" s="199">
        <v>520</v>
      </c>
      <c r="G171" s="199">
        <f t="shared" si="9"/>
        <v>52000</v>
      </c>
      <c r="H171" s="199">
        <v>52000</v>
      </c>
      <c r="I171" s="200" t="s">
        <v>64</v>
      </c>
      <c r="J171" s="175">
        <v>15</v>
      </c>
      <c r="K171" s="173" t="s">
        <v>4</v>
      </c>
      <c r="L171" s="175">
        <v>149</v>
      </c>
    </row>
    <row r="172" spans="1:12" ht="15" customHeight="1">
      <c r="A172" s="98">
        <f t="shared" si="8"/>
        <v>163</v>
      </c>
      <c r="B172" s="176" t="s">
        <v>118</v>
      </c>
      <c r="C172" s="175" t="s">
        <v>171</v>
      </c>
      <c r="D172" s="175" t="s">
        <v>26</v>
      </c>
      <c r="E172" s="198">
        <v>24</v>
      </c>
      <c r="F172" s="199">
        <v>35</v>
      </c>
      <c r="G172" s="199">
        <f t="shared" si="9"/>
        <v>840</v>
      </c>
      <c r="H172" s="199">
        <v>840</v>
      </c>
      <c r="I172" s="175" t="s">
        <v>80</v>
      </c>
      <c r="J172" s="175">
        <v>15</v>
      </c>
      <c r="K172" s="173" t="s">
        <v>4</v>
      </c>
      <c r="L172" s="175">
        <v>149</v>
      </c>
    </row>
    <row r="173" spans="1:12" ht="15" customHeight="1">
      <c r="A173" s="98">
        <f t="shared" si="8"/>
        <v>164</v>
      </c>
      <c r="B173" s="176" t="s">
        <v>119</v>
      </c>
      <c r="C173" s="175" t="s">
        <v>171</v>
      </c>
      <c r="D173" s="175" t="s">
        <v>26</v>
      </c>
      <c r="E173" s="198">
        <v>24</v>
      </c>
      <c r="F173" s="199">
        <v>55</v>
      </c>
      <c r="G173" s="199">
        <f t="shared" si="9"/>
        <v>1320</v>
      </c>
      <c r="H173" s="199">
        <v>1320</v>
      </c>
      <c r="I173" s="175" t="s">
        <v>80</v>
      </c>
      <c r="J173" s="175">
        <v>15</v>
      </c>
      <c r="K173" s="173" t="s">
        <v>4</v>
      </c>
      <c r="L173" s="175">
        <v>149</v>
      </c>
    </row>
    <row r="174" spans="1:12" ht="15" customHeight="1">
      <c r="A174" s="98">
        <f t="shared" si="8"/>
        <v>165</v>
      </c>
      <c r="B174" s="176" t="s">
        <v>215</v>
      </c>
      <c r="C174" s="175" t="s">
        <v>171</v>
      </c>
      <c r="D174" s="175" t="s">
        <v>25</v>
      </c>
      <c r="E174" s="198">
        <v>5</v>
      </c>
      <c r="F174" s="199">
        <v>1339.29</v>
      </c>
      <c r="G174" s="199">
        <f t="shared" si="9"/>
        <v>6696.45</v>
      </c>
      <c r="H174" s="199">
        <v>6695.5</v>
      </c>
      <c r="I174" s="200" t="s">
        <v>64</v>
      </c>
      <c r="J174" s="175">
        <v>15</v>
      </c>
      <c r="K174" s="173" t="s">
        <v>4</v>
      </c>
      <c r="L174" s="175">
        <v>149</v>
      </c>
    </row>
    <row r="175" spans="1:12" ht="15" customHeight="1">
      <c r="A175" s="98">
        <f t="shared" si="8"/>
        <v>166</v>
      </c>
      <c r="B175" s="176" t="s">
        <v>30</v>
      </c>
      <c r="C175" s="175" t="s">
        <v>171</v>
      </c>
      <c r="D175" s="175" t="s">
        <v>14</v>
      </c>
      <c r="E175" s="198">
        <v>300</v>
      </c>
      <c r="F175" s="199">
        <v>40.18</v>
      </c>
      <c r="G175" s="199">
        <f t="shared" si="9"/>
        <v>12054</v>
      </c>
      <c r="H175" s="199">
        <v>12054</v>
      </c>
      <c r="I175" s="200" t="s">
        <v>64</v>
      </c>
      <c r="J175" s="175">
        <v>15</v>
      </c>
      <c r="K175" s="173" t="s">
        <v>4</v>
      </c>
      <c r="L175" s="175">
        <v>149</v>
      </c>
    </row>
    <row r="176" spans="1:12" ht="15" customHeight="1">
      <c r="A176" s="98">
        <f t="shared" si="8"/>
        <v>167</v>
      </c>
      <c r="B176" s="176" t="s">
        <v>31</v>
      </c>
      <c r="C176" s="175" t="s">
        <v>171</v>
      </c>
      <c r="D176" s="175" t="s">
        <v>14</v>
      </c>
      <c r="E176" s="198">
        <v>50</v>
      </c>
      <c r="F176" s="199">
        <v>89.29</v>
      </c>
      <c r="G176" s="199">
        <f t="shared" si="9"/>
        <v>4464.5</v>
      </c>
      <c r="H176" s="199">
        <v>4464.3</v>
      </c>
      <c r="I176" s="200" t="s">
        <v>64</v>
      </c>
      <c r="J176" s="175">
        <v>15</v>
      </c>
      <c r="K176" s="173" t="s">
        <v>4</v>
      </c>
      <c r="L176" s="175">
        <v>149</v>
      </c>
    </row>
    <row r="177" spans="1:12" ht="15" customHeight="1">
      <c r="A177" s="98">
        <f t="shared" si="8"/>
        <v>168</v>
      </c>
      <c r="B177" s="176" t="s">
        <v>94</v>
      </c>
      <c r="C177" s="175" t="s">
        <v>171</v>
      </c>
      <c r="D177" s="175" t="s">
        <v>14</v>
      </c>
      <c r="E177" s="198">
        <v>40</v>
      </c>
      <c r="F177" s="199">
        <v>110</v>
      </c>
      <c r="G177" s="199">
        <f t="shared" si="9"/>
        <v>4400</v>
      </c>
      <c r="H177" s="199">
        <v>4400</v>
      </c>
      <c r="I177" s="175" t="s">
        <v>80</v>
      </c>
      <c r="J177" s="175">
        <v>15</v>
      </c>
      <c r="K177" s="173" t="s">
        <v>4</v>
      </c>
      <c r="L177" s="175">
        <v>149</v>
      </c>
    </row>
    <row r="178" spans="1:12" ht="15" customHeight="1">
      <c r="A178" s="98">
        <f t="shared" si="8"/>
        <v>169</v>
      </c>
      <c r="B178" s="176" t="s">
        <v>95</v>
      </c>
      <c r="C178" s="175" t="s">
        <v>171</v>
      </c>
      <c r="D178" s="175" t="s">
        <v>14</v>
      </c>
      <c r="E178" s="198">
        <v>30</v>
      </c>
      <c r="F178" s="199">
        <v>300</v>
      </c>
      <c r="G178" s="199">
        <f t="shared" si="9"/>
        <v>9000</v>
      </c>
      <c r="H178" s="199">
        <v>9000</v>
      </c>
      <c r="I178" s="175" t="s">
        <v>80</v>
      </c>
      <c r="J178" s="175">
        <v>15</v>
      </c>
      <c r="K178" s="173" t="s">
        <v>4</v>
      </c>
      <c r="L178" s="175">
        <v>149</v>
      </c>
    </row>
    <row r="179" spans="1:12" ht="15" customHeight="1">
      <c r="A179" s="98">
        <f t="shared" si="8"/>
        <v>170</v>
      </c>
      <c r="B179" s="176" t="s">
        <v>24</v>
      </c>
      <c r="C179" s="175" t="s">
        <v>171</v>
      </c>
      <c r="D179" s="175" t="s">
        <v>26</v>
      </c>
      <c r="E179" s="198">
        <v>40</v>
      </c>
      <c r="F179" s="199">
        <v>60</v>
      </c>
      <c r="G179" s="199">
        <f t="shared" si="9"/>
        <v>2400</v>
      </c>
      <c r="H179" s="199">
        <v>2400</v>
      </c>
      <c r="I179" s="175" t="s">
        <v>80</v>
      </c>
      <c r="J179" s="175">
        <v>15</v>
      </c>
      <c r="K179" s="173" t="s">
        <v>4</v>
      </c>
      <c r="L179" s="175">
        <v>149</v>
      </c>
    </row>
    <row r="180" spans="1:12" ht="15" customHeight="1">
      <c r="A180" s="98">
        <f t="shared" si="8"/>
        <v>171</v>
      </c>
      <c r="B180" s="183" t="s">
        <v>44</v>
      </c>
      <c r="C180" s="175" t="s">
        <v>171</v>
      </c>
      <c r="D180" s="175" t="s">
        <v>14</v>
      </c>
      <c r="E180" s="198">
        <v>3</v>
      </c>
      <c r="F180" s="199">
        <v>7000</v>
      </c>
      <c r="G180" s="199">
        <f t="shared" si="9"/>
        <v>21000</v>
      </c>
      <c r="H180" s="199">
        <v>21000</v>
      </c>
      <c r="I180" s="175" t="s">
        <v>80</v>
      </c>
      <c r="J180" s="175">
        <v>15</v>
      </c>
      <c r="K180" s="173" t="s">
        <v>4</v>
      </c>
      <c r="L180" s="175">
        <v>149</v>
      </c>
    </row>
    <row r="181" spans="1:12" ht="15" customHeight="1">
      <c r="A181" s="98">
        <f t="shared" si="8"/>
        <v>172</v>
      </c>
      <c r="B181" s="201" t="s">
        <v>109</v>
      </c>
      <c r="C181" s="175" t="s">
        <v>171</v>
      </c>
      <c r="D181" s="175" t="s">
        <v>15</v>
      </c>
      <c r="E181" s="198">
        <v>1</v>
      </c>
      <c r="F181" s="199">
        <v>50000</v>
      </c>
      <c r="G181" s="199">
        <f t="shared" si="9"/>
        <v>50000</v>
      </c>
      <c r="H181" s="199">
        <f>G181/1.12</f>
        <v>44642.85714285714</v>
      </c>
      <c r="I181" s="175" t="s">
        <v>78</v>
      </c>
      <c r="J181" s="175">
        <v>90</v>
      </c>
      <c r="K181" s="173" t="s">
        <v>4</v>
      </c>
      <c r="L181" s="175">
        <v>159</v>
      </c>
    </row>
    <row r="182" spans="1:12" ht="15" customHeight="1">
      <c r="A182" s="98">
        <f t="shared" si="8"/>
        <v>173</v>
      </c>
      <c r="B182" s="176" t="s">
        <v>281</v>
      </c>
      <c r="C182" s="175" t="s">
        <v>171</v>
      </c>
      <c r="D182" s="175" t="s">
        <v>14</v>
      </c>
      <c r="E182" s="200">
        <v>2</v>
      </c>
      <c r="F182" s="182">
        <v>8000</v>
      </c>
      <c r="G182" s="199">
        <f t="shared" si="9"/>
        <v>16000</v>
      </c>
      <c r="H182" s="199">
        <v>16000</v>
      </c>
      <c r="I182" s="175" t="s">
        <v>80</v>
      </c>
      <c r="J182" s="175">
        <v>15</v>
      </c>
      <c r="K182" s="173" t="s">
        <v>4</v>
      </c>
      <c r="L182" s="175">
        <v>149</v>
      </c>
    </row>
    <row r="183" spans="1:12" ht="15" customHeight="1">
      <c r="A183" s="98">
        <f t="shared" si="8"/>
        <v>174</v>
      </c>
      <c r="B183" s="183" t="s">
        <v>216</v>
      </c>
      <c r="C183" s="175" t="s">
        <v>171</v>
      </c>
      <c r="D183" s="175" t="s">
        <v>14</v>
      </c>
      <c r="E183" s="198">
        <v>100</v>
      </c>
      <c r="F183" s="199">
        <v>130</v>
      </c>
      <c r="G183" s="199">
        <f t="shared" si="9"/>
        <v>13000</v>
      </c>
      <c r="H183" s="199">
        <v>13000</v>
      </c>
      <c r="I183" s="175" t="s">
        <v>64</v>
      </c>
      <c r="J183" s="175">
        <v>15</v>
      </c>
      <c r="K183" s="173" t="s">
        <v>4</v>
      </c>
      <c r="L183" s="175">
        <v>149</v>
      </c>
    </row>
    <row r="184" spans="1:12" ht="15" customHeight="1">
      <c r="A184" s="98">
        <f t="shared" si="8"/>
        <v>175</v>
      </c>
      <c r="B184" s="176" t="s">
        <v>120</v>
      </c>
      <c r="C184" s="175" t="s">
        <v>171</v>
      </c>
      <c r="D184" s="175" t="s">
        <v>14</v>
      </c>
      <c r="E184" s="198">
        <v>5</v>
      </c>
      <c r="F184" s="199">
        <v>178.57</v>
      </c>
      <c r="G184" s="199">
        <f t="shared" si="9"/>
        <v>892.8499999999999</v>
      </c>
      <c r="H184" s="199">
        <v>892.9</v>
      </c>
      <c r="I184" s="200" t="s">
        <v>64</v>
      </c>
      <c r="J184" s="175">
        <v>15</v>
      </c>
      <c r="K184" s="173" t="s">
        <v>4</v>
      </c>
      <c r="L184" s="175">
        <v>149</v>
      </c>
    </row>
    <row r="185" spans="1:12" ht="15" customHeight="1">
      <c r="A185" s="98">
        <f t="shared" si="8"/>
        <v>176</v>
      </c>
      <c r="B185" s="176" t="s">
        <v>121</v>
      </c>
      <c r="C185" s="175" t="s">
        <v>171</v>
      </c>
      <c r="D185" s="175" t="s">
        <v>14</v>
      </c>
      <c r="E185" s="198">
        <v>5</v>
      </c>
      <c r="F185" s="199">
        <v>357.14</v>
      </c>
      <c r="G185" s="199">
        <f t="shared" si="9"/>
        <v>1785.6999999999998</v>
      </c>
      <c r="H185" s="199">
        <v>1785.7</v>
      </c>
      <c r="I185" s="200" t="s">
        <v>64</v>
      </c>
      <c r="J185" s="175">
        <v>15</v>
      </c>
      <c r="K185" s="173" t="s">
        <v>4</v>
      </c>
      <c r="L185" s="175">
        <v>149</v>
      </c>
    </row>
    <row r="186" spans="1:12" ht="15" customHeight="1">
      <c r="A186" s="98">
        <f t="shared" si="8"/>
        <v>177</v>
      </c>
      <c r="B186" s="183" t="s">
        <v>49</v>
      </c>
      <c r="C186" s="175" t="s">
        <v>171</v>
      </c>
      <c r="D186" s="175" t="s">
        <v>14</v>
      </c>
      <c r="E186" s="198">
        <v>5</v>
      </c>
      <c r="F186" s="199">
        <v>120</v>
      </c>
      <c r="G186" s="199">
        <f t="shared" si="9"/>
        <v>600</v>
      </c>
      <c r="H186" s="199">
        <v>600</v>
      </c>
      <c r="I186" s="175" t="s">
        <v>80</v>
      </c>
      <c r="J186" s="175">
        <v>15</v>
      </c>
      <c r="K186" s="173" t="s">
        <v>4</v>
      </c>
      <c r="L186" s="175">
        <v>149</v>
      </c>
    </row>
    <row r="187" spans="1:12" ht="15" customHeight="1">
      <c r="A187" s="98">
        <f t="shared" si="8"/>
        <v>178</v>
      </c>
      <c r="B187" s="183" t="s">
        <v>282</v>
      </c>
      <c r="C187" s="175" t="s">
        <v>171</v>
      </c>
      <c r="D187" s="175" t="s">
        <v>15</v>
      </c>
      <c r="E187" s="198">
        <v>1</v>
      </c>
      <c r="F187" s="199">
        <v>80000</v>
      </c>
      <c r="G187" s="199">
        <f t="shared" si="9"/>
        <v>80000</v>
      </c>
      <c r="H187" s="199">
        <v>80000</v>
      </c>
      <c r="I187" s="175" t="s">
        <v>148</v>
      </c>
      <c r="J187" s="175">
        <v>30</v>
      </c>
      <c r="K187" s="173" t="s">
        <v>4</v>
      </c>
      <c r="L187" s="175">
        <v>159</v>
      </c>
    </row>
    <row r="188" spans="1:12" ht="15" customHeight="1">
      <c r="A188" s="98">
        <f t="shared" si="8"/>
        <v>179</v>
      </c>
      <c r="B188" s="183" t="s">
        <v>283</v>
      </c>
      <c r="C188" s="175" t="s">
        <v>171</v>
      </c>
      <c r="D188" s="175" t="s">
        <v>15</v>
      </c>
      <c r="E188" s="200">
        <v>1</v>
      </c>
      <c r="F188" s="182">
        <v>8000</v>
      </c>
      <c r="G188" s="199">
        <f t="shared" si="9"/>
        <v>8000</v>
      </c>
      <c r="H188" s="199">
        <v>8000</v>
      </c>
      <c r="I188" s="175" t="s">
        <v>80</v>
      </c>
      <c r="J188" s="175">
        <v>15</v>
      </c>
      <c r="K188" s="173" t="s">
        <v>4</v>
      </c>
      <c r="L188" s="175">
        <v>159</v>
      </c>
    </row>
    <row r="189" spans="1:12" ht="15" customHeight="1">
      <c r="A189" s="98">
        <f t="shared" si="8"/>
        <v>180</v>
      </c>
      <c r="B189" s="176" t="s">
        <v>122</v>
      </c>
      <c r="C189" s="175" t="s">
        <v>171</v>
      </c>
      <c r="D189" s="175" t="s">
        <v>14</v>
      </c>
      <c r="E189" s="198">
        <v>40</v>
      </c>
      <c r="F189" s="199">
        <v>15.18</v>
      </c>
      <c r="G189" s="199">
        <f t="shared" si="9"/>
        <v>607.2</v>
      </c>
      <c r="H189" s="199">
        <v>607.6</v>
      </c>
      <c r="I189" s="200" t="s">
        <v>64</v>
      </c>
      <c r="J189" s="175">
        <v>15</v>
      </c>
      <c r="K189" s="173" t="s">
        <v>4</v>
      </c>
      <c r="L189" s="175">
        <v>149</v>
      </c>
    </row>
    <row r="190" spans="1:12" ht="15" customHeight="1">
      <c r="A190" s="98">
        <f t="shared" si="8"/>
        <v>181</v>
      </c>
      <c r="B190" s="176" t="s">
        <v>123</v>
      </c>
      <c r="C190" s="175" t="s">
        <v>171</v>
      </c>
      <c r="D190" s="175" t="s">
        <v>14</v>
      </c>
      <c r="E190" s="198">
        <v>10</v>
      </c>
      <c r="F190" s="199">
        <v>133.93</v>
      </c>
      <c r="G190" s="199">
        <f t="shared" si="9"/>
        <v>1339.3000000000002</v>
      </c>
      <c r="H190" s="199">
        <v>1339.3</v>
      </c>
      <c r="I190" s="200" t="s">
        <v>64</v>
      </c>
      <c r="J190" s="175">
        <v>15</v>
      </c>
      <c r="K190" s="173" t="s">
        <v>4</v>
      </c>
      <c r="L190" s="175">
        <v>149</v>
      </c>
    </row>
    <row r="191" spans="1:12" ht="15" customHeight="1">
      <c r="A191" s="98">
        <f t="shared" si="8"/>
        <v>182</v>
      </c>
      <c r="B191" s="176" t="s">
        <v>124</v>
      </c>
      <c r="C191" s="175" t="s">
        <v>171</v>
      </c>
      <c r="D191" s="175" t="s">
        <v>14</v>
      </c>
      <c r="E191" s="198">
        <v>30</v>
      </c>
      <c r="F191" s="199">
        <v>89.29</v>
      </c>
      <c r="G191" s="199">
        <v>2678.7</v>
      </c>
      <c r="H191" s="199">
        <v>2678.7</v>
      </c>
      <c r="I191" s="200" t="s">
        <v>64</v>
      </c>
      <c r="J191" s="175">
        <v>15</v>
      </c>
      <c r="K191" s="173" t="s">
        <v>4</v>
      </c>
      <c r="L191" s="175">
        <v>149</v>
      </c>
    </row>
    <row r="192" spans="1:12" ht="22.5" customHeight="1">
      <c r="A192" s="98">
        <f t="shared" si="8"/>
        <v>183</v>
      </c>
      <c r="B192" s="176" t="s">
        <v>83</v>
      </c>
      <c r="C192" s="175" t="s">
        <v>171</v>
      </c>
      <c r="D192" s="179" t="s">
        <v>15</v>
      </c>
      <c r="E192" s="179">
        <v>1</v>
      </c>
      <c r="F192" s="199">
        <v>220000</v>
      </c>
      <c r="G192" s="199">
        <f aca="true" t="shared" si="10" ref="G192:G239">E192*F192</f>
        <v>220000</v>
      </c>
      <c r="H192" s="199">
        <v>220000</v>
      </c>
      <c r="I192" s="175" t="s">
        <v>78</v>
      </c>
      <c r="J192" s="175">
        <v>365</v>
      </c>
      <c r="K192" s="173" t="s">
        <v>4</v>
      </c>
      <c r="L192" s="204">
        <v>159</v>
      </c>
    </row>
    <row r="193" spans="1:12" ht="24" customHeight="1">
      <c r="A193" s="98">
        <f t="shared" si="8"/>
        <v>184</v>
      </c>
      <c r="B193" s="176" t="s">
        <v>233</v>
      </c>
      <c r="C193" s="175" t="s">
        <v>171</v>
      </c>
      <c r="D193" s="175" t="s">
        <v>15</v>
      </c>
      <c r="E193" s="175">
        <v>1</v>
      </c>
      <c r="F193" s="180">
        <v>220000</v>
      </c>
      <c r="G193" s="180">
        <f t="shared" si="10"/>
        <v>220000</v>
      </c>
      <c r="H193" s="180">
        <f>G193/1.12</f>
        <v>196428.57142857142</v>
      </c>
      <c r="I193" s="175" t="s">
        <v>78</v>
      </c>
      <c r="J193" s="175">
        <v>305</v>
      </c>
      <c r="K193" s="173" t="s">
        <v>4</v>
      </c>
      <c r="L193" s="175">
        <v>159</v>
      </c>
    </row>
    <row r="194" spans="1:12" ht="20.25">
      <c r="A194" s="98">
        <f t="shared" si="8"/>
        <v>185</v>
      </c>
      <c r="B194" s="183" t="s">
        <v>218</v>
      </c>
      <c r="C194" s="175" t="s">
        <v>171</v>
      </c>
      <c r="D194" s="179" t="s">
        <v>15</v>
      </c>
      <c r="E194" s="179">
        <v>1</v>
      </c>
      <c r="F194" s="205">
        <v>220000</v>
      </c>
      <c r="G194" s="199">
        <f t="shared" si="10"/>
        <v>220000</v>
      </c>
      <c r="H194" s="199">
        <f>G194/1.12</f>
        <v>196428.57142857142</v>
      </c>
      <c r="I194" s="175" t="s">
        <v>78</v>
      </c>
      <c r="J194" s="175">
        <v>365</v>
      </c>
      <c r="K194" s="173" t="s">
        <v>4</v>
      </c>
      <c r="L194" s="204">
        <v>159</v>
      </c>
    </row>
    <row r="195" spans="1:12" ht="24" customHeight="1">
      <c r="A195" s="98">
        <f t="shared" si="8"/>
        <v>186</v>
      </c>
      <c r="B195" s="176" t="s">
        <v>150</v>
      </c>
      <c r="C195" s="175" t="s">
        <v>171</v>
      </c>
      <c r="D195" s="179" t="s">
        <v>15</v>
      </c>
      <c r="E195" s="179">
        <v>1</v>
      </c>
      <c r="F195" s="199">
        <v>200000</v>
      </c>
      <c r="G195" s="199">
        <f t="shared" si="10"/>
        <v>200000</v>
      </c>
      <c r="H195" s="199">
        <v>200000</v>
      </c>
      <c r="I195" s="175" t="s">
        <v>78</v>
      </c>
      <c r="J195" s="175">
        <v>365</v>
      </c>
      <c r="K195" s="173" t="s">
        <v>4</v>
      </c>
      <c r="L195" s="204">
        <v>159</v>
      </c>
    </row>
    <row r="196" spans="1:12" ht="15" customHeight="1">
      <c r="A196" s="98">
        <f t="shared" si="8"/>
        <v>187</v>
      </c>
      <c r="B196" s="176" t="s">
        <v>85</v>
      </c>
      <c r="C196" s="175" t="s">
        <v>171</v>
      </c>
      <c r="D196" s="179" t="s">
        <v>15</v>
      </c>
      <c r="E196" s="179">
        <v>1</v>
      </c>
      <c r="F196" s="205">
        <v>200000</v>
      </c>
      <c r="G196" s="199">
        <f t="shared" si="10"/>
        <v>200000</v>
      </c>
      <c r="H196" s="199">
        <f>G196/1.12</f>
        <v>178571.42857142855</v>
      </c>
      <c r="I196" s="175" t="s">
        <v>78</v>
      </c>
      <c r="J196" s="175">
        <v>365</v>
      </c>
      <c r="K196" s="173" t="s">
        <v>4</v>
      </c>
      <c r="L196" s="204">
        <v>159</v>
      </c>
    </row>
    <row r="197" spans="1:12" ht="24" customHeight="1">
      <c r="A197" s="98">
        <f t="shared" si="8"/>
        <v>188</v>
      </c>
      <c r="B197" s="176" t="s">
        <v>284</v>
      </c>
      <c r="C197" s="175" t="s">
        <v>171</v>
      </c>
      <c r="D197" s="179" t="s">
        <v>15</v>
      </c>
      <c r="E197" s="179">
        <v>1</v>
      </c>
      <c r="F197" s="205">
        <v>196428.57</v>
      </c>
      <c r="G197" s="199">
        <f t="shared" si="10"/>
        <v>196428.57</v>
      </c>
      <c r="H197" s="199">
        <v>196428.57</v>
      </c>
      <c r="I197" s="175" t="s">
        <v>78</v>
      </c>
      <c r="J197" s="175">
        <v>365</v>
      </c>
      <c r="K197" s="173" t="s">
        <v>4</v>
      </c>
      <c r="L197" s="204">
        <v>159</v>
      </c>
    </row>
    <row r="198" spans="1:12" ht="34.5" customHeight="1">
      <c r="A198" s="98">
        <f t="shared" si="8"/>
        <v>189</v>
      </c>
      <c r="B198" s="176" t="s">
        <v>108</v>
      </c>
      <c r="C198" s="175" t="s">
        <v>171</v>
      </c>
      <c r="D198" s="175" t="s">
        <v>15</v>
      </c>
      <c r="E198" s="175">
        <v>1</v>
      </c>
      <c r="F198" s="199">
        <v>190000</v>
      </c>
      <c r="G198" s="199">
        <f t="shared" si="10"/>
        <v>190000</v>
      </c>
      <c r="H198" s="199">
        <v>190000</v>
      </c>
      <c r="I198" s="175" t="s">
        <v>78</v>
      </c>
      <c r="J198" s="175">
        <v>365</v>
      </c>
      <c r="K198" s="173" t="s">
        <v>4</v>
      </c>
      <c r="L198" s="175">
        <v>159</v>
      </c>
    </row>
    <row r="199" spans="1:12" ht="24" customHeight="1">
      <c r="A199" s="98">
        <f t="shared" si="8"/>
        <v>190</v>
      </c>
      <c r="B199" s="176" t="s">
        <v>16</v>
      </c>
      <c r="C199" s="175" t="s">
        <v>171</v>
      </c>
      <c r="D199" s="179" t="s">
        <v>15</v>
      </c>
      <c r="E199" s="179">
        <v>1</v>
      </c>
      <c r="F199" s="182">
        <v>200000</v>
      </c>
      <c r="G199" s="180">
        <f t="shared" si="10"/>
        <v>200000</v>
      </c>
      <c r="H199" s="180">
        <f>G199/1.12</f>
        <v>178571.42857142855</v>
      </c>
      <c r="I199" s="175" t="s">
        <v>78</v>
      </c>
      <c r="J199" s="175">
        <v>365</v>
      </c>
      <c r="K199" s="173" t="s">
        <v>4</v>
      </c>
      <c r="L199" s="204">
        <v>159</v>
      </c>
    </row>
    <row r="200" spans="1:12" ht="15" customHeight="1">
      <c r="A200" s="98">
        <f t="shared" si="8"/>
        <v>191</v>
      </c>
      <c r="B200" s="176" t="s">
        <v>285</v>
      </c>
      <c r="C200" s="175" t="s">
        <v>171</v>
      </c>
      <c r="D200" s="179" t="s">
        <v>15</v>
      </c>
      <c r="E200" s="179">
        <v>1</v>
      </c>
      <c r="F200" s="182">
        <v>45000</v>
      </c>
      <c r="G200" s="180">
        <f t="shared" si="10"/>
        <v>45000</v>
      </c>
      <c r="H200" s="180">
        <f>G200/1.12</f>
        <v>40178.57142857143</v>
      </c>
      <c r="I200" s="175" t="s">
        <v>81</v>
      </c>
      <c r="J200" s="175">
        <v>15</v>
      </c>
      <c r="K200" s="173" t="s">
        <v>4</v>
      </c>
      <c r="L200" s="175">
        <v>159</v>
      </c>
    </row>
    <row r="201" spans="1:12" ht="15" customHeight="1">
      <c r="A201" s="98">
        <f t="shared" si="8"/>
        <v>192</v>
      </c>
      <c r="B201" s="183" t="s">
        <v>32</v>
      </c>
      <c r="C201" s="175" t="s">
        <v>171</v>
      </c>
      <c r="D201" s="175" t="s">
        <v>14</v>
      </c>
      <c r="E201" s="198">
        <v>20</v>
      </c>
      <c r="F201" s="199">
        <v>60</v>
      </c>
      <c r="G201" s="199">
        <f t="shared" si="10"/>
        <v>1200</v>
      </c>
      <c r="H201" s="199">
        <v>1200</v>
      </c>
      <c r="I201" s="175" t="s">
        <v>80</v>
      </c>
      <c r="J201" s="175">
        <v>15</v>
      </c>
      <c r="K201" s="173" t="s">
        <v>4</v>
      </c>
      <c r="L201" s="175">
        <v>149</v>
      </c>
    </row>
    <row r="202" spans="1:12" ht="15" customHeight="1">
      <c r="A202" s="98">
        <f t="shared" si="8"/>
        <v>193</v>
      </c>
      <c r="B202" s="183" t="s">
        <v>50</v>
      </c>
      <c r="C202" s="175" t="s">
        <v>171</v>
      </c>
      <c r="D202" s="175" t="s">
        <v>46</v>
      </c>
      <c r="E202" s="198">
        <v>2</v>
      </c>
      <c r="F202" s="199">
        <v>300</v>
      </c>
      <c r="G202" s="199">
        <f t="shared" si="10"/>
        <v>600</v>
      </c>
      <c r="H202" s="199">
        <v>600</v>
      </c>
      <c r="I202" s="175" t="s">
        <v>80</v>
      </c>
      <c r="J202" s="175">
        <v>15</v>
      </c>
      <c r="K202" s="173" t="s">
        <v>4</v>
      </c>
      <c r="L202" s="175">
        <v>149</v>
      </c>
    </row>
    <row r="203" spans="1:12" ht="15" customHeight="1">
      <c r="A203" s="98">
        <f t="shared" si="8"/>
        <v>194</v>
      </c>
      <c r="B203" s="176" t="s">
        <v>220</v>
      </c>
      <c r="C203" s="175" t="s">
        <v>171</v>
      </c>
      <c r="D203" s="175" t="s">
        <v>14</v>
      </c>
      <c r="E203" s="198">
        <v>5</v>
      </c>
      <c r="F203" s="199">
        <v>223.21</v>
      </c>
      <c r="G203" s="199">
        <f t="shared" si="10"/>
        <v>1116.05</v>
      </c>
      <c r="H203" s="199">
        <v>1116.05</v>
      </c>
      <c r="I203" s="200" t="s">
        <v>64</v>
      </c>
      <c r="J203" s="175">
        <v>15</v>
      </c>
      <c r="K203" s="173" t="s">
        <v>4</v>
      </c>
      <c r="L203" s="175">
        <v>149</v>
      </c>
    </row>
    <row r="204" spans="1:12" ht="15" customHeight="1">
      <c r="A204" s="98">
        <f t="shared" si="8"/>
        <v>195</v>
      </c>
      <c r="B204" s="183" t="s">
        <v>286</v>
      </c>
      <c r="C204" s="175" t="s">
        <v>171</v>
      </c>
      <c r="D204" s="175" t="s">
        <v>14</v>
      </c>
      <c r="E204" s="200">
        <v>10</v>
      </c>
      <c r="F204" s="182">
        <v>1700</v>
      </c>
      <c r="G204" s="199">
        <f t="shared" si="10"/>
        <v>17000</v>
      </c>
      <c r="H204" s="199">
        <v>17000</v>
      </c>
      <c r="I204" s="175" t="s">
        <v>80</v>
      </c>
      <c r="J204" s="175">
        <v>15</v>
      </c>
      <c r="K204" s="173" t="s">
        <v>4</v>
      </c>
      <c r="L204" s="175">
        <v>149</v>
      </c>
    </row>
    <row r="205" spans="1:12" ht="15" customHeight="1">
      <c r="A205" s="98">
        <f t="shared" si="8"/>
        <v>196</v>
      </c>
      <c r="B205" s="183" t="s">
        <v>164</v>
      </c>
      <c r="C205" s="175" t="s">
        <v>171</v>
      </c>
      <c r="D205" s="175" t="s">
        <v>15</v>
      </c>
      <c r="E205" s="198">
        <v>1</v>
      </c>
      <c r="F205" s="199">
        <v>66600</v>
      </c>
      <c r="G205" s="199">
        <f t="shared" si="10"/>
        <v>66600</v>
      </c>
      <c r="H205" s="199">
        <f>G205/1.12</f>
        <v>59464.28571428571</v>
      </c>
      <c r="I205" s="175" t="s">
        <v>78</v>
      </c>
      <c r="J205" s="175">
        <v>365</v>
      </c>
      <c r="K205" s="173" t="s">
        <v>4</v>
      </c>
      <c r="L205" s="175">
        <v>152</v>
      </c>
    </row>
    <row r="206" spans="1:12" ht="24" customHeight="1">
      <c r="A206" s="98">
        <f t="shared" si="8"/>
        <v>197</v>
      </c>
      <c r="B206" s="183" t="s">
        <v>287</v>
      </c>
      <c r="C206" s="175" t="s">
        <v>171</v>
      </c>
      <c r="D206" s="175" t="s">
        <v>15</v>
      </c>
      <c r="E206" s="175">
        <v>1</v>
      </c>
      <c r="F206" s="199">
        <v>200000</v>
      </c>
      <c r="G206" s="199">
        <f t="shared" si="10"/>
        <v>200000</v>
      </c>
      <c r="H206" s="199">
        <v>200000</v>
      </c>
      <c r="I206" s="198" t="s">
        <v>147</v>
      </c>
      <c r="J206" s="175">
        <v>90</v>
      </c>
      <c r="K206" s="173" t="s">
        <v>4</v>
      </c>
      <c r="L206" s="175">
        <v>159</v>
      </c>
    </row>
    <row r="207" spans="1:12" ht="22.5" customHeight="1">
      <c r="A207" s="98">
        <f t="shared" si="8"/>
        <v>198</v>
      </c>
      <c r="B207" s="183" t="s">
        <v>288</v>
      </c>
      <c r="C207" s="175" t="s">
        <v>171</v>
      </c>
      <c r="D207" s="175" t="s">
        <v>15</v>
      </c>
      <c r="E207" s="198">
        <v>1</v>
      </c>
      <c r="F207" s="199">
        <v>60000</v>
      </c>
      <c r="G207" s="199">
        <f t="shared" si="10"/>
        <v>60000</v>
      </c>
      <c r="H207" s="199">
        <f>G207/1.12</f>
        <v>53571.428571428565</v>
      </c>
      <c r="I207" s="200" t="s">
        <v>64</v>
      </c>
      <c r="J207" s="175">
        <v>15</v>
      </c>
      <c r="K207" s="173" t="s">
        <v>4</v>
      </c>
      <c r="L207" s="175">
        <v>159</v>
      </c>
    </row>
    <row r="208" spans="1:12" ht="15" customHeight="1">
      <c r="A208" s="98">
        <f t="shared" si="8"/>
        <v>199</v>
      </c>
      <c r="B208" s="183" t="s">
        <v>289</v>
      </c>
      <c r="C208" s="175" t="s">
        <v>171</v>
      </c>
      <c r="D208" s="175" t="s">
        <v>15</v>
      </c>
      <c r="E208" s="198">
        <v>1</v>
      </c>
      <c r="F208" s="199">
        <v>200000</v>
      </c>
      <c r="G208" s="199">
        <f t="shared" si="10"/>
        <v>200000</v>
      </c>
      <c r="H208" s="199">
        <v>200000</v>
      </c>
      <c r="I208" s="175" t="s">
        <v>79</v>
      </c>
      <c r="J208" s="175">
        <v>90</v>
      </c>
      <c r="K208" s="173" t="s">
        <v>4</v>
      </c>
      <c r="L208" s="175">
        <v>159</v>
      </c>
    </row>
    <row r="209" spans="1:12" ht="15" customHeight="1">
      <c r="A209" s="98">
        <f t="shared" si="8"/>
        <v>200</v>
      </c>
      <c r="B209" s="183" t="s">
        <v>162</v>
      </c>
      <c r="C209" s="175" t="s">
        <v>171</v>
      </c>
      <c r="D209" s="175" t="s">
        <v>15</v>
      </c>
      <c r="E209" s="198">
        <v>1</v>
      </c>
      <c r="F209" s="199">
        <v>177400</v>
      </c>
      <c r="G209" s="199">
        <f t="shared" si="10"/>
        <v>177400</v>
      </c>
      <c r="H209" s="199">
        <f>G209/1.12</f>
        <v>158392.85714285713</v>
      </c>
      <c r="I209" s="175" t="s">
        <v>80</v>
      </c>
      <c r="J209" s="175">
        <v>30</v>
      </c>
      <c r="K209" s="173" t="s">
        <v>4</v>
      </c>
      <c r="L209" s="175">
        <v>152</v>
      </c>
    </row>
    <row r="210" spans="1:12" ht="15" customHeight="1">
      <c r="A210" s="98">
        <f t="shared" si="8"/>
        <v>201</v>
      </c>
      <c r="B210" s="183" t="s">
        <v>219</v>
      </c>
      <c r="C210" s="175" t="s">
        <v>171</v>
      </c>
      <c r="D210" s="175" t="s">
        <v>15</v>
      </c>
      <c r="E210" s="198">
        <v>1</v>
      </c>
      <c r="F210" s="199">
        <v>30000</v>
      </c>
      <c r="G210" s="199">
        <f t="shared" si="10"/>
        <v>30000</v>
      </c>
      <c r="H210" s="199">
        <f>G210/1.12</f>
        <v>26785.714285714283</v>
      </c>
      <c r="I210" s="175" t="s">
        <v>78</v>
      </c>
      <c r="J210" s="175">
        <v>365</v>
      </c>
      <c r="K210" s="173" t="s">
        <v>161</v>
      </c>
      <c r="L210" s="175">
        <v>152</v>
      </c>
    </row>
    <row r="211" spans="1:12" ht="15" customHeight="1">
      <c r="A211" s="98">
        <f t="shared" si="8"/>
        <v>202</v>
      </c>
      <c r="B211" s="183" t="s">
        <v>163</v>
      </c>
      <c r="C211" s="175" t="s">
        <v>171</v>
      </c>
      <c r="D211" s="175" t="s">
        <v>15</v>
      </c>
      <c r="E211" s="198">
        <v>1</v>
      </c>
      <c r="F211" s="199">
        <v>300000</v>
      </c>
      <c r="G211" s="199">
        <f t="shared" si="10"/>
        <v>300000</v>
      </c>
      <c r="H211" s="199">
        <v>300000</v>
      </c>
      <c r="I211" s="175" t="s">
        <v>78</v>
      </c>
      <c r="J211" s="175">
        <v>365</v>
      </c>
      <c r="K211" s="173" t="s">
        <v>4</v>
      </c>
      <c r="L211" s="175">
        <v>152</v>
      </c>
    </row>
    <row r="212" spans="1:12" ht="15" customHeight="1">
      <c r="A212" s="98">
        <f t="shared" si="8"/>
        <v>203</v>
      </c>
      <c r="B212" s="176" t="s">
        <v>154</v>
      </c>
      <c r="C212" s="175" t="s">
        <v>171</v>
      </c>
      <c r="D212" s="175" t="s">
        <v>15</v>
      </c>
      <c r="E212" s="175">
        <v>1</v>
      </c>
      <c r="F212" s="199">
        <v>8000</v>
      </c>
      <c r="G212" s="199">
        <f t="shared" si="10"/>
        <v>8000</v>
      </c>
      <c r="H212" s="199">
        <f>G212/1.12</f>
        <v>7142.857142857142</v>
      </c>
      <c r="I212" s="175" t="s">
        <v>148</v>
      </c>
      <c r="J212" s="175">
        <v>15</v>
      </c>
      <c r="K212" s="173" t="s">
        <v>4</v>
      </c>
      <c r="L212" s="175">
        <v>159</v>
      </c>
    </row>
    <row r="213" spans="1:12" ht="15" customHeight="1">
      <c r="A213" s="98">
        <f t="shared" si="8"/>
        <v>204</v>
      </c>
      <c r="B213" s="176" t="s">
        <v>125</v>
      </c>
      <c r="C213" s="175" t="s">
        <v>171</v>
      </c>
      <c r="D213" s="175" t="s">
        <v>25</v>
      </c>
      <c r="E213" s="198">
        <v>10</v>
      </c>
      <c r="F213" s="199">
        <v>428.57</v>
      </c>
      <c r="G213" s="199">
        <f t="shared" si="10"/>
        <v>4285.7</v>
      </c>
      <c r="H213" s="199">
        <v>4285.7</v>
      </c>
      <c r="I213" s="200" t="s">
        <v>64</v>
      </c>
      <c r="J213" s="175">
        <v>15</v>
      </c>
      <c r="K213" s="173" t="s">
        <v>4</v>
      </c>
      <c r="L213" s="175">
        <v>149</v>
      </c>
    </row>
    <row r="214" spans="1:12" ht="15" customHeight="1">
      <c r="A214" s="98">
        <f t="shared" si="8"/>
        <v>205</v>
      </c>
      <c r="B214" s="176" t="s">
        <v>290</v>
      </c>
      <c r="C214" s="175" t="s">
        <v>171</v>
      </c>
      <c r="D214" s="175" t="s">
        <v>14</v>
      </c>
      <c r="E214" s="198">
        <v>6</v>
      </c>
      <c r="F214" s="199">
        <v>6500</v>
      </c>
      <c r="G214" s="199">
        <f t="shared" si="10"/>
        <v>39000</v>
      </c>
      <c r="H214" s="199">
        <v>39000</v>
      </c>
      <c r="I214" s="200" t="s">
        <v>232</v>
      </c>
      <c r="J214" s="175">
        <v>15</v>
      </c>
      <c r="K214" s="173" t="s">
        <v>4</v>
      </c>
      <c r="L214" s="175">
        <v>149</v>
      </c>
    </row>
    <row r="215" spans="1:12" ht="24.75" customHeight="1">
      <c r="A215" s="98">
        <f t="shared" si="8"/>
        <v>206</v>
      </c>
      <c r="B215" s="183" t="s">
        <v>291</v>
      </c>
      <c r="C215" s="175" t="s">
        <v>171</v>
      </c>
      <c r="D215" s="175" t="s">
        <v>14</v>
      </c>
      <c r="E215" s="175">
        <v>1</v>
      </c>
      <c r="F215" s="199">
        <v>67065.6</v>
      </c>
      <c r="G215" s="199">
        <f t="shared" si="10"/>
        <v>67065.6</v>
      </c>
      <c r="H215" s="199">
        <f>G215/1.12</f>
        <v>59880</v>
      </c>
      <c r="I215" s="198" t="s">
        <v>147</v>
      </c>
      <c r="J215" s="175">
        <v>15</v>
      </c>
      <c r="K215" s="173" t="s">
        <v>4</v>
      </c>
      <c r="L215" s="175">
        <v>149</v>
      </c>
    </row>
    <row r="216" spans="1:12" ht="15" customHeight="1">
      <c r="A216" s="98">
        <f t="shared" si="8"/>
        <v>207</v>
      </c>
      <c r="B216" s="183" t="s">
        <v>99</v>
      </c>
      <c r="C216" s="175" t="s">
        <v>171</v>
      </c>
      <c r="D216" s="175" t="s">
        <v>14</v>
      </c>
      <c r="E216" s="198">
        <v>5</v>
      </c>
      <c r="F216" s="199">
        <v>3839.29</v>
      </c>
      <c r="G216" s="199">
        <f t="shared" si="10"/>
        <v>19196.45</v>
      </c>
      <c r="H216" s="199">
        <v>19196.45</v>
      </c>
      <c r="I216" s="200" t="s">
        <v>64</v>
      </c>
      <c r="J216" s="175">
        <v>15</v>
      </c>
      <c r="K216" s="173" t="s">
        <v>4</v>
      </c>
      <c r="L216" s="175">
        <v>149</v>
      </c>
    </row>
    <row r="217" spans="1:12" ht="23.25" customHeight="1">
      <c r="A217" s="98">
        <f t="shared" si="8"/>
        <v>208</v>
      </c>
      <c r="B217" s="183" t="s">
        <v>144</v>
      </c>
      <c r="C217" s="175" t="s">
        <v>171</v>
      </c>
      <c r="D217" s="175" t="s">
        <v>166</v>
      </c>
      <c r="E217" s="198">
        <v>2</v>
      </c>
      <c r="F217" s="199">
        <v>50190</v>
      </c>
      <c r="G217" s="199">
        <f t="shared" si="10"/>
        <v>100380</v>
      </c>
      <c r="H217" s="199">
        <f>G217/1.12</f>
        <v>89624.99999999999</v>
      </c>
      <c r="I217" s="200" t="s">
        <v>64</v>
      </c>
      <c r="J217" s="175">
        <v>15</v>
      </c>
      <c r="K217" s="173" t="s">
        <v>4</v>
      </c>
      <c r="L217" s="175">
        <v>149</v>
      </c>
    </row>
    <row r="218" spans="1:12" ht="24" customHeight="1">
      <c r="A218" s="98">
        <f t="shared" si="8"/>
        <v>209</v>
      </c>
      <c r="B218" s="183" t="s">
        <v>143</v>
      </c>
      <c r="C218" s="175" t="s">
        <v>171</v>
      </c>
      <c r="D218" s="175" t="s">
        <v>166</v>
      </c>
      <c r="E218" s="198">
        <v>2</v>
      </c>
      <c r="F218" s="199">
        <v>63150</v>
      </c>
      <c r="G218" s="199">
        <f t="shared" si="10"/>
        <v>126300</v>
      </c>
      <c r="H218" s="199">
        <f>G218/1.12</f>
        <v>112767.85714285713</v>
      </c>
      <c r="I218" s="200" t="s">
        <v>64</v>
      </c>
      <c r="J218" s="175">
        <v>15</v>
      </c>
      <c r="K218" s="173" t="s">
        <v>4</v>
      </c>
      <c r="L218" s="175">
        <v>149</v>
      </c>
    </row>
    <row r="219" spans="1:12" ht="12.75">
      <c r="A219" s="98">
        <f t="shared" si="8"/>
        <v>210</v>
      </c>
      <c r="B219" s="183" t="s">
        <v>292</v>
      </c>
      <c r="C219" s="175" t="s">
        <v>171</v>
      </c>
      <c r="D219" s="175" t="s">
        <v>14</v>
      </c>
      <c r="E219" s="175">
        <v>2</v>
      </c>
      <c r="F219" s="199">
        <v>82880</v>
      </c>
      <c r="G219" s="199">
        <f t="shared" si="10"/>
        <v>165760</v>
      </c>
      <c r="H219" s="199">
        <f>G219/1.12</f>
        <v>148000</v>
      </c>
      <c r="I219" s="198" t="s">
        <v>147</v>
      </c>
      <c r="J219" s="175">
        <v>15</v>
      </c>
      <c r="K219" s="173" t="s">
        <v>4</v>
      </c>
      <c r="L219" s="175">
        <v>149</v>
      </c>
    </row>
    <row r="220" spans="1:12" ht="12.75">
      <c r="A220" s="98">
        <f t="shared" si="8"/>
        <v>211</v>
      </c>
      <c r="B220" s="183" t="s">
        <v>293</v>
      </c>
      <c r="C220" s="175" t="s">
        <v>171</v>
      </c>
      <c r="D220" s="175" t="s">
        <v>14</v>
      </c>
      <c r="E220" s="175">
        <v>20</v>
      </c>
      <c r="F220" s="199">
        <v>400</v>
      </c>
      <c r="G220" s="199">
        <f t="shared" si="10"/>
        <v>8000</v>
      </c>
      <c r="H220" s="199">
        <v>8000</v>
      </c>
      <c r="I220" s="198" t="s">
        <v>148</v>
      </c>
      <c r="J220" s="175">
        <v>15</v>
      </c>
      <c r="K220" s="173" t="s">
        <v>4</v>
      </c>
      <c r="L220" s="175">
        <v>149</v>
      </c>
    </row>
    <row r="221" spans="1:12" ht="15" customHeight="1">
      <c r="A221" s="98">
        <f t="shared" si="8"/>
        <v>212</v>
      </c>
      <c r="B221" s="183" t="s">
        <v>294</v>
      </c>
      <c r="C221" s="175" t="s">
        <v>171</v>
      </c>
      <c r="D221" s="175" t="s">
        <v>14</v>
      </c>
      <c r="E221" s="198">
        <v>12</v>
      </c>
      <c r="F221" s="199">
        <v>150</v>
      </c>
      <c r="G221" s="199">
        <f t="shared" si="10"/>
        <v>1800</v>
      </c>
      <c r="H221" s="199">
        <v>1800</v>
      </c>
      <c r="I221" s="175" t="s">
        <v>80</v>
      </c>
      <c r="J221" s="175">
        <v>15</v>
      </c>
      <c r="K221" s="173" t="s">
        <v>4</v>
      </c>
      <c r="L221" s="175">
        <v>149</v>
      </c>
    </row>
    <row r="222" spans="1:12" ht="15" customHeight="1">
      <c r="A222" s="98">
        <f t="shared" si="8"/>
        <v>213</v>
      </c>
      <c r="B222" s="183" t="s">
        <v>295</v>
      </c>
      <c r="C222" s="175" t="s">
        <v>171</v>
      </c>
      <c r="D222" s="175" t="s">
        <v>14</v>
      </c>
      <c r="E222" s="200">
        <v>3</v>
      </c>
      <c r="F222" s="182">
        <v>6004</v>
      </c>
      <c r="G222" s="199">
        <f t="shared" si="10"/>
        <v>18012</v>
      </c>
      <c r="H222" s="199">
        <v>18012</v>
      </c>
      <c r="I222" s="175" t="s">
        <v>213</v>
      </c>
      <c r="J222" s="175">
        <v>15</v>
      </c>
      <c r="K222" s="175" t="s">
        <v>4</v>
      </c>
      <c r="L222" s="175">
        <v>149</v>
      </c>
    </row>
    <row r="223" spans="1:12" ht="23.25" customHeight="1">
      <c r="A223" s="98">
        <f t="shared" si="8"/>
        <v>214</v>
      </c>
      <c r="B223" s="183" t="s">
        <v>225</v>
      </c>
      <c r="C223" s="175" t="s">
        <v>171</v>
      </c>
      <c r="D223" s="175" t="s">
        <v>46</v>
      </c>
      <c r="E223" s="198">
        <v>10</v>
      </c>
      <c r="F223" s="199">
        <v>720</v>
      </c>
      <c r="G223" s="199">
        <f t="shared" si="10"/>
        <v>7200</v>
      </c>
      <c r="H223" s="199">
        <v>7200</v>
      </c>
      <c r="I223" s="175" t="s">
        <v>80</v>
      </c>
      <c r="J223" s="175">
        <v>15</v>
      </c>
      <c r="K223" s="173" t="s">
        <v>4</v>
      </c>
      <c r="L223" s="175">
        <v>149</v>
      </c>
    </row>
    <row r="224" spans="1:12" ht="24" customHeight="1">
      <c r="A224" s="98">
        <f t="shared" si="8"/>
        <v>215</v>
      </c>
      <c r="B224" s="183" t="s">
        <v>226</v>
      </c>
      <c r="C224" s="175" t="s">
        <v>171</v>
      </c>
      <c r="D224" s="175" t="s">
        <v>13</v>
      </c>
      <c r="E224" s="198">
        <v>15</v>
      </c>
      <c r="F224" s="199">
        <v>300</v>
      </c>
      <c r="G224" s="199">
        <f t="shared" si="10"/>
        <v>4500</v>
      </c>
      <c r="H224" s="199">
        <v>4500</v>
      </c>
      <c r="I224" s="175" t="s">
        <v>80</v>
      </c>
      <c r="J224" s="175">
        <v>15</v>
      </c>
      <c r="K224" s="173" t="s">
        <v>4</v>
      </c>
      <c r="L224" s="175">
        <v>149</v>
      </c>
    </row>
    <row r="225" spans="1:12" ht="22.5" customHeight="1">
      <c r="A225" s="98">
        <f t="shared" si="8"/>
        <v>216</v>
      </c>
      <c r="B225" s="183" t="s">
        <v>54</v>
      </c>
      <c r="C225" s="175" t="s">
        <v>171</v>
      </c>
      <c r="D225" s="175" t="s">
        <v>14</v>
      </c>
      <c r="E225" s="198">
        <v>48</v>
      </c>
      <c r="F225" s="199">
        <v>446.43</v>
      </c>
      <c r="G225" s="199">
        <f t="shared" si="10"/>
        <v>21428.64</v>
      </c>
      <c r="H225" s="199">
        <v>21428.64</v>
      </c>
      <c r="I225" s="200" t="s">
        <v>64</v>
      </c>
      <c r="J225" s="175">
        <v>15</v>
      </c>
      <c r="K225" s="173" t="s">
        <v>4</v>
      </c>
      <c r="L225" s="175">
        <v>149</v>
      </c>
    </row>
    <row r="226" spans="1:12" ht="15" customHeight="1">
      <c r="A226" s="98">
        <f aca="true" t="shared" si="11" ref="A226:A239">A225+1</f>
        <v>217</v>
      </c>
      <c r="B226" s="183" t="s">
        <v>77</v>
      </c>
      <c r="C226" s="175" t="s">
        <v>171</v>
      </c>
      <c r="D226" s="175" t="s">
        <v>14</v>
      </c>
      <c r="E226" s="198">
        <v>24</v>
      </c>
      <c r="F226" s="199">
        <v>312.5</v>
      </c>
      <c r="G226" s="199">
        <f t="shared" si="10"/>
        <v>7500</v>
      </c>
      <c r="H226" s="199">
        <v>7500</v>
      </c>
      <c r="I226" s="200" t="s">
        <v>64</v>
      </c>
      <c r="J226" s="175">
        <v>15</v>
      </c>
      <c r="K226" s="173" t="s">
        <v>4</v>
      </c>
      <c r="L226" s="175">
        <v>149</v>
      </c>
    </row>
    <row r="227" spans="1:12" ht="23.25" customHeight="1">
      <c r="A227" s="98">
        <f t="shared" si="11"/>
        <v>218</v>
      </c>
      <c r="B227" s="183" t="s">
        <v>227</v>
      </c>
      <c r="C227" s="175" t="s">
        <v>171</v>
      </c>
      <c r="D227" s="175" t="s">
        <v>14</v>
      </c>
      <c r="E227" s="198">
        <v>24</v>
      </c>
      <c r="F227" s="199">
        <v>401.79</v>
      </c>
      <c r="G227" s="199">
        <f t="shared" si="10"/>
        <v>9642.960000000001</v>
      </c>
      <c r="H227" s="199">
        <v>9642.96</v>
      </c>
      <c r="I227" s="200" t="s">
        <v>64</v>
      </c>
      <c r="J227" s="175">
        <v>15</v>
      </c>
      <c r="K227" s="173" t="s">
        <v>4</v>
      </c>
      <c r="L227" s="175">
        <v>149</v>
      </c>
    </row>
    <row r="228" spans="1:12" ht="23.25" customHeight="1">
      <c r="A228" s="98">
        <f t="shared" si="11"/>
        <v>219</v>
      </c>
      <c r="B228" s="183" t="s">
        <v>228</v>
      </c>
      <c r="C228" s="175" t="s">
        <v>171</v>
      </c>
      <c r="D228" s="175" t="s">
        <v>14</v>
      </c>
      <c r="E228" s="198">
        <v>25</v>
      </c>
      <c r="F228" s="199">
        <v>446.43</v>
      </c>
      <c r="G228" s="199">
        <f t="shared" si="10"/>
        <v>11160.75</v>
      </c>
      <c r="H228" s="199">
        <v>11160.75</v>
      </c>
      <c r="I228" s="200" t="s">
        <v>64</v>
      </c>
      <c r="J228" s="175">
        <v>15</v>
      </c>
      <c r="K228" s="173" t="s">
        <v>4</v>
      </c>
      <c r="L228" s="175">
        <v>149</v>
      </c>
    </row>
    <row r="229" spans="1:12" ht="15" customHeight="1">
      <c r="A229" s="98">
        <f t="shared" si="11"/>
        <v>220</v>
      </c>
      <c r="B229" s="183" t="s">
        <v>138</v>
      </c>
      <c r="C229" s="175" t="s">
        <v>171</v>
      </c>
      <c r="D229" s="175" t="s">
        <v>14</v>
      </c>
      <c r="E229" s="198">
        <v>5</v>
      </c>
      <c r="F229" s="199">
        <v>5500</v>
      </c>
      <c r="G229" s="199">
        <f t="shared" si="10"/>
        <v>27500</v>
      </c>
      <c r="H229" s="199">
        <v>27500</v>
      </c>
      <c r="I229" s="175" t="s">
        <v>80</v>
      </c>
      <c r="J229" s="175">
        <v>15</v>
      </c>
      <c r="K229" s="173" t="s">
        <v>4</v>
      </c>
      <c r="L229" s="175">
        <v>149</v>
      </c>
    </row>
    <row r="230" spans="1:12" ht="15" customHeight="1">
      <c r="A230" s="98">
        <f t="shared" si="11"/>
        <v>221</v>
      </c>
      <c r="B230" s="183" t="s">
        <v>296</v>
      </c>
      <c r="C230" s="175" t="s">
        <v>171</v>
      </c>
      <c r="D230" s="175" t="s">
        <v>14</v>
      </c>
      <c r="E230" s="198">
        <v>1</v>
      </c>
      <c r="F230" s="199">
        <v>4000</v>
      </c>
      <c r="G230" s="199">
        <f t="shared" si="10"/>
        <v>4000</v>
      </c>
      <c r="H230" s="199">
        <v>3571.42</v>
      </c>
      <c r="I230" s="175" t="s">
        <v>147</v>
      </c>
      <c r="J230" s="175">
        <v>15</v>
      </c>
      <c r="K230" s="173" t="s">
        <v>4</v>
      </c>
      <c r="L230" s="175">
        <v>149</v>
      </c>
    </row>
    <row r="231" spans="1:12" ht="15" customHeight="1">
      <c r="A231" s="98">
        <f t="shared" si="11"/>
        <v>222</v>
      </c>
      <c r="B231" s="176" t="s">
        <v>229</v>
      </c>
      <c r="C231" s="175" t="s">
        <v>171</v>
      </c>
      <c r="D231" s="175" t="s">
        <v>14</v>
      </c>
      <c r="E231" s="198">
        <v>2</v>
      </c>
      <c r="F231" s="199">
        <v>625</v>
      </c>
      <c r="G231" s="199">
        <f t="shared" si="10"/>
        <v>1250</v>
      </c>
      <c r="H231" s="199">
        <v>1250</v>
      </c>
      <c r="I231" s="200" t="s">
        <v>64</v>
      </c>
      <c r="J231" s="175">
        <v>15</v>
      </c>
      <c r="K231" s="173" t="s">
        <v>4</v>
      </c>
      <c r="L231" s="175">
        <v>149</v>
      </c>
    </row>
    <row r="232" spans="1:12" ht="15" customHeight="1">
      <c r="A232" s="98">
        <f t="shared" si="11"/>
        <v>223</v>
      </c>
      <c r="B232" s="176" t="s">
        <v>33</v>
      </c>
      <c r="C232" s="175" t="s">
        <v>171</v>
      </c>
      <c r="D232" s="175" t="s">
        <v>14</v>
      </c>
      <c r="E232" s="198">
        <v>100</v>
      </c>
      <c r="F232" s="199">
        <v>200</v>
      </c>
      <c r="G232" s="199">
        <f t="shared" si="10"/>
        <v>20000</v>
      </c>
      <c r="H232" s="199">
        <v>20000</v>
      </c>
      <c r="I232" s="175" t="s">
        <v>80</v>
      </c>
      <c r="J232" s="175">
        <v>15</v>
      </c>
      <c r="K232" s="173" t="s">
        <v>4</v>
      </c>
      <c r="L232" s="175">
        <v>149</v>
      </c>
    </row>
    <row r="233" spans="1:12" ht="15" customHeight="1">
      <c r="A233" s="98">
        <f t="shared" si="11"/>
        <v>224</v>
      </c>
      <c r="B233" s="183" t="s">
        <v>139</v>
      </c>
      <c r="C233" s="175" t="s">
        <v>171</v>
      </c>
      <c r="D233" s="175" t="s">
        <v>14</v>
      </c>
      <c r="E233" s="198">
        <v>5</v>
      </c>
      <c r="F233" s="199">
        <v>1520</v>
      </c>
      <c r="G233" s="199">
        <f t="shared" si="10"/>
        <v>7600</v>
      </c>
      <c r="H233" s="199">
        <v>7600</v>
      </c>
      <c r="I233" s="175" t="s">
        <v>80</v>
      </c>
      <c r="J233" s="175">
        <v>15</v>
      </c>
      <c r="K233" s="173" t="s">
        <v>4</v>
      </c>
      <c r="L233" s="175">
        <v>149</v>
      </c>
    </row>
    <row r="234" spans="1:12" ht="15" customHeight="1">
      <c r="A234" s="98">
        <f t="shared" si="11"/>
        <v>225</v>
      </c>
      <c r="B234" s="183" t="s">
        <v>297</v>
      </c>
      <c r="C234" s="175" t="s">
        <v>171</v>
      </c>
      <c r="D234" s="175" t="s">
        <v>14</v>
      </c>
      <c r="E234" s="198">
        <v>5</v>
      </c>
      <c r="F234" s="199">
        <v>1600</v>
      </c>
      <c r="G234" s="199">
        <f t="shared" si="10"/>
        <v>8000</v>
      </c>
      <c r="H234" s="199">
        <v>8000</v>
      </c>
      <c r="I234" s="200" t="s">
        <v>64</v>
      </c>
      <c r="J234" s="175">
        <v>15</v>
      </c>
      <c r="K234" s="173" t="s">
        <v>4</v>
      </c>
      <c r="L234" s="175">
        <v>149</v>
      </c>
    </row>
    <row r="235" spans="1:12" ht="15" customHeight="1">
      <c r="A235" s="98">
        <f t="shared" si="11"/>
        <v>226</v>
      </c>
      <c r="B235" s="183" t="s">
        <v>55</v>
      </c>
      <c r="C235" s="175" t="s">
        <v>171</v>
      </c>
      <c r="D235" s="175" t="s">
        <v>14</v>
      </c>
      <c r="E235" s="198">
        <v>20</v>
      </c>
      <c r="F235" s="199">
        <v>800</v>
      </c>
      <c r="G235" s="199">
        <f t="shared" si="10"/>
        <v>16000</v>
      </c>
      <c r="H235" s="199">
        <v>16000</v>
      </c>
      <c r="I235" s="175" t="s">
        <v>80</v>
      </c>
      <c r="J235" s="175">
        <v>15</v>
      </c>
      <c r="K235" s="173" t="s">
        <v>4</v>
      </c>
      <c r="L235" s="175">
        <v>149</v>
      </c>
    </row>
    <row r="236" spans="1:12" ht="15" customHeight="1">
      <c r="A236" s="98">
        <f t="shared" si="11"/>
        <v>227</v>
      </c>
      <c r="B236" s="183" t="s">
        <v>101</v>
      </c>
      <c r="C236" s="175" t="s">
        <v>171</v>
      </c>
      <c r="D236" s="175" t="s">
        <v>14</v>
      </c>
      <c r="E236" s="198">
        <v>90</v>
      </c>
      <c r="F236" s="199">
        <v>400</v>
      </c>
      <c r="G236" s="199">
        <f t="shared" si="10"/>
        <v>36000</v>
      </c>
      <c r="H236" s="199">
        <v>36000</v>
      </c>
      <c r="I236" s="175" t="s">
        <v>80</v>
      </c>
      <c r="J236" s="175">
        <v>15</v>
      </c>
      <c r="K236" s="173" t="s">
        <v>4</v>
      </c>
      <c r="L236" s="175">
        <v>149</v>
      </c>
    </row>
    <row r="237" spans="1:12" ht="23.25" customHeight="1">
      <c r="A237" s="98">
        <f t="shared" si="11"/>
        <v>228</v>
      </c>
      <c r="B237" s="183" t="s">
        <v>100</v>
      </c>
      <c r="C237" s="175" t="s">
        <v>171</v>
      </c>
      <c r="D237" s="175" t="s">
        <v>14</v>
      </c>
      <c r="E237" s="198">
        <v>90</v>
      </c>
      <c r="F237" s="199">
        <v>950</v>
      </c>
      <c r="G237" s="199">
        <f t="shared" si="10"/>
        <v>85500</v>
      </c>
      <c r="H237" s="199">
        <v>85500</v>
      </c>
      <c r="I237" s="175" t="s">
        <v>80</v>
      </c>
      <c r="J237" s="175">
        <v>15</v>
      </c>
      <c r="K237" s="173" t="s">
        <v>4</v>
      </c>
      <c r="L237" s="175">
        <v>149</v>
      </c>
    </row>
    <row r="238" spans="1:12" ht="15" customHeight="1">
      <c r="A238" s="98">
        <f t="shared" si="11"/>
        <v>229</v>
      </c>
      <c r="B238" s="183" t="s">
        <v>102</v>
      </c>
      <c r="C238" s="175" t="s">
        <v>171</v>
      </c>
      <c r="D238" s="175" t="s">
        <v>14</v>
      </c>
      <c r="E238" s="198">
        <v>90</v>
      </c>
      <c r="F238" s="199">
        <v>900</v>
      </c>
      <c r="G238" s="199">
        <f t="shared" si="10"/>
        <v>81000</v>
      </c>
      <c r="H238" s="199">
        <v>81000</v>
      </c>
      <c r="I238" s="175" t="s">
        <v>80</v>
      </c>
      <c r="J238" s="175">
        <v>15</v>
      </c>
      <c r="K238" s="173" t="s">
        <v>4</v>
      </c>
      <c r="L238" s="175">
        <v>149</v>
      </c>
    </row>
    <row r="239" spans="1:12" ht="15" customHeight="1">
      <c r="A239" s="98">
        <f t="shared" si="11"/>
        <v>230</v>
      </c>
      <c r="B239" s="176" t="s">
        <v>157</v>
      </c>
      <c r="C239" s="175" t="s">
        <v>171</v>
      </c>
      <c r="D239" s="175" t="s">
        <v>15</v>
      </c>
      <c r="E239" s="175">
        <v>1</v>
      </c>
      <c r="F239" s="199">
        <v>5860000</v>
      </c>
      <c r="G239" s="199">
        <f t="shared" si="10"/>
        <v>5860000</v>
      </c>
      <c r="H239" s="199">
        <f>G239/1.12</f>
        <v>5232142.857142856</v>
      </c>
      <c r="I239" s="175" t="s">
        <v>78</v>
      </c>
      <c r="J239" s="175">
        <v>365</v>
      </c>
      <c r="K239" s="173" t="s">
        <v>4</v>
      </c>
      <c r="L239" s="175">
        <v>151</v>
      </c>
    </row>
    <row r="240" spans="1:12" ht="12.75">
      <c r="A240" s="175"/>
      <c r="B240" s="206" t="s">
        <v>10</v>
      </c>
      <c r="C240" s="175"/>
      <c r="D240" s="201"/>
      <c r="E240" s="175"/>
      <c r="F240" s="207"/>
      <c r="G240" s="208">
        <f>SUM(G32:G239)</f>
        <v>18229019.38</v>
      </c>
      <c r="H240" s="208">
        <f>SUM(H32:H239)</f>
        <v>16948409.587142855</v>
      </c>
      <c r="I240" s="198"/>
      <c r="J240" s="175"/>
      <c r="K240" s="175"/>
      <c r="L240" s="201"/>
    </row>
    <row r="241" spans="1:12" ht="7.5" customHeight="1">
      <c r="A241" s="175"/>
      <c r="B241" s="209"/>
      <c r="C241" s="175"/>
      <c r="D241" s="201"/>
      <c r="E241" s="175"/>
      <c r="F241" s="207"/>
      <c r="G241" s="210"/>
      <c r="H241" s="211"/>
      <c r="I241" s="198"/>
      <c r="J241" s="175"/>
      <c r="K241" s="175"/>
      <c r="L241" s="212"/>
    </row>
    <row r="242" spans="1:12" ht="12.75">
      <c r="A242" s="175"/>
      <c r="B242" s="213" t="s">
        <v>12</v>
      </c>
      <c r="C242" s="214"/>
      <c r="D242" s="215"/>
      <c r="E242" s="214"/>
      <c r="F242" s="215"/>
      <c r="G242" s="210">
        <f>SUM(G240+G29)</f>
        <v>58496400</v>
      </c>
      <c r="H242" s="216">
        <f>H29+H240</f>
        <v>53164218.81571428</v>
      </c>
      <c r="I242" s="198"/>
      <c r="J242" s="175"/>
      <c r="K242" s="175"/>
      <c r="L242" s="212"/>
    </row>
    <row r="243" spans="1:12" ht="12.75">
      <c r="A243" s="217"/>
      <c r="B243" s="218"/>
      <c r="C243" s="219"/>
      <c r="D243" s="220"/>
      <c r="E243" s="219"/>
      <c r="F243" s="220"/>
      <c r="G243" s="221"/>
      <c r="H243" s="222"/>
      <c r="I243" s="223"/>
      <c r="J243" s="217"/>
      <c r="K243" s="217"/>
      <c r="L243" s="158"/>
    </row>
    <row r="244" spans="1:12" ht="39">
      <c r="A244" s="156"/>
      <c r="B244" s="224" t="s">
        <v>298</v>
      </c>
      <c r="C244" s="225"/>
      <c r="D244" s="226"/>
      <c r="E244" s="226"/>
      <c r="F244" s="227"/>
      <c r="G244" s="228"/>
      <c r="H244" s="229"/>
      <c r="I244" s="229" t="s">
        <v>299</v>
      </c>
      <c r="J244" s="229"/>
      <c r="K244" s="229"/>
      <c r="L244" s="153"/>
    </row>
    <row r="245" spans="1:12" ht="12.75">
      <c r="A245" s="156"/>
      <c r="B245" s="224"/>
      <c r="C245" s="225"/>
      <c r="D245" s="230"/>
      <c r="E245" s="230"/>
      <c r="F245" s="231"/>
      <c r="G245" s="220"/>
      <c r="H245" s="229"/>
      <c r="I245" s="229"/>
      <c r="J245" s="229"/>
      <c r="K245" s="229"/>
      <c r="L245" s="153"/>
    </row>
    <row r="246" spans="1:12" ht="12.75">
      <c r="A246" s="156"/>
      <c r="B246" s="232"/>
      <c r="C246" s="233"/>
      <c r="D246" s="233"/>
      <c r="E246" s="233"/>
      <c r="F246" s="234"/>
      <c r="G246" s="234"/>
      <c r="H246" s="234"/>
      <c r="I246" s="233"/>
      <c r="J246" s="233"/>
      <c r="K246" s="233"/>
      <c r="L246" s="158"/>
    </row>
    <row r="247" spans="1:12" ht="12.75">
      <c r="A247" s="156"/>
      <c r="B247" s="232" t="s">
        <v>301</v>
      </c>
      <c r="C247" s="233"/>
      <c r="D247" s="233"/>
      <c r="E247" s="233"/>
      <c r="F247" s="234"/>
      <c r="G247" s="234"/>
      <c r="H247" s="234"/>
      <c r="I247" s="233"/>
      <c r="J247" s="233"/>
      <c r="K247" s="233"/>
      <c r="L247" s="158"/>
    </row>
    <row r="249" ht="12.75">
      <c r="F249" s="241"/>
    </row>
    <row r="250" ht="12.75">
      <c r="F250" s="241"/>
    </row>
    <row r="251" ht="12.75">
      <c r="F251" s="242"/>
    </row>
    <row r="252" ht="12.75">
      <c r="F252" s="242"/>
    </row>
  </sheetData>
  <sheetProtection/>
  <autoFilter ref="A6:L240"/>
  <mergeCells count="3">
    <mergeCell ref="A1:C1"/>
    <mergeCell ref="A2:B2"/>
    <mergeCell ref="J5:K5"/>
  </mergeCells>
  <printOptions/>
  <pageMargins left="0.5118110236220472" right="0.11811023622047245" top="0.15748031496062992" bottom="0.15748031496062992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Adim</cp:lastModifiedBy>
  <cp:lastPrinted>2018-01-18T08:06:25Z</cp:lastPrinted>
  <dcterms:created xsi:type="dcterms:W3CDTF">2011-11-24T14:34:42Z</dcterms:created>
  <dcterms:modified xsi:type="dcterms:W3CDTF">2018-02-16T12:34:14Z</dcterms:modified>
  <cp:category/>
  <cp:version/>
  <cp:contentType/>
  <cp:contentStatus/>
</cp:coreProperties>
</file>