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8" yWindow="1488" windowWidth="11160" windowHeight="7440" activeTab="0"/>
  </bookViews>
  <sheets>
    <sheet name="2019 год" sheetId="1" r:id="rId1"/>
    <sheet name="Лист1" sheetId="2" r:id="rId2"/>
  </sheets>
  <definedNames>
    <definedName name="_xlnm._FilterDatabase" localSheetId="0" hidden="1">'2019 год'!$A$9:$L$206</definedName>
    <definedName name="_xlnm.Print_Area" localSheetId="0">'2019 год'!$A$1:$M$215</definedName>
  </definedNames>
  <calcPr fullCalcOnLoad="1" refMode="R1C1"/>
</workbook>
</file>

<file path=xl/sharedStrings.xml><?xml version="1.0" encoding="utf-8"?>
<sst xmlns="http://schemas.openxmlformats.org/spreadsheetml/2006/main" count="1079" uniqueCount="255">
  <si>
    <t>Способ ГЗ</t>
  </si>
  <si>
    <t>Ед.изм.</t>
  </si>
  <si>
    <t>Место поставки</t>
  </si>
  <si>
    <t>ЦП</t>
  </si>
  <si>
    <t>г. Алматы</t>
  </si>
  <si>
    <t>г. Астана</t>
  </si>
  <si>
    <t>Техническое обслуживание систем видеонаблюдения здания</t>
  </si>
  <si>
    <t>К</t>
  </si>
  <si>
    <t>ИТОГО:</t>
  </si>
  <si>
    <t>Услуги телефонной связи</t>
  </si>
  <si>
    <t>ВСЕГО:</t>
  </si>
  <si>
    <t>пачка</t>
  </si>
  <si>
    <t>шт</t>
  </si>
  <si>
    <t>услуга</t>
  </si>
  <si>
    <t>Карандаш с резинкой</t>
  </si>
  <si>
    <t>Ежедневник</t>
  </si>
  <si>
    <t>упак</t>
  </si>
  <si>
    <t>пач</t>
  </si>
  <si>
    <t>Календарь перекидной</t>
  </si>
  <si>
    <t>бобина</t>
  </si>
  <si>
    <t>Скоросшиватель бумажный</t>
  </si>
  <si>
    <t>Скоросшиватель пластиковый</t>
  </si>
  <si>
    <t>Точилка</t>
  </si>
  <si>
    <t>Штрих (набор)</t>
  </si>
  <si>
    <t>Подписка на газеты и журналы</t>
  </si>
  <si>
    <t>Бумага туалетная</t>
  </si>
  <si>
    <t>Салфетки в коробке</t>
  </si>
  <si>
    <t>Мыло хозяйственное</t>
  </si>
  <si>
    <t>Порошок стиральный  с хлором</t>
  </si>
  <si>
    <t>Комплект сливного и наполнительного механизма для унитаза</t>
  </si>
  <si>
    <t>Сифон для мойки</t>
  </si>
  <si>
    <t>Смеситель для мойки</t>
  </si>
  <si>
    <t>Шланг соединительный (для унитаза и для смесителя)</t>
  </si>
  <si>
    <t>бут</t>
  </si>
  <si>
    <t>кус</t>
  </si>
  <si>
    <t>Растворитель № 646</t>
  </si>
  <si>
    <t>Уайт-спирит</t>
  </si>
  <si>
    <t>Марля</t>
  </si>
  <si>
    <t>Перчатки х/б хозяйственные</t>
  </si>
  <si>
    <t>Чистящее средство для сантехнических изделий</t>
  </si>
  <si>
    <t>Электролампа ДРЛ 250</t>
  </si>
  <si>
    <t>м</t>
  </si>
  <si>
    <t>пар</t>
  </si>
  <si>
    <t>ГУ Архив Президента Республики Казахстан</t>
  </si>
  <si>
    <t>(наименование заказчика)</t>
  </si>
  <si>
    <t>апрель</t>
  </si>
  <si>
    <t>Цена за единицу, тенге</t>
  </si>
  <si>
    <t>Сумма, утвержденная  для закупки, тенге</t>
  </si>
  <si>
    <t>Количество, объём</t>
  </si>
  <si>
    <t>Наименование товаров, работ и услуг</t>
  </si>
  <si>
    <t>№№ п/п</t>
  </si>
  <si>
    <t>Планируемый срок осуществления госзакупок (месяц)</t>
  </si>
  <si>
    <t>Кран букса (стаканчик, д=40мм)</t>
  </si>
  <si>
    <t>Полотно ножовочное</t>
  </si>
  <si>
    <t>Салфетки в мягкой упаковке</t>
  </si>
  <si>
    <t>Чистящее средство для стекол (запаска)</t>
  </si>
  <si>
    <t>январь</t>
  </si>
  <si>
    <t>март</t>
  </si>
  <si>
    <t>июль</t>
  </si>
  <si>
    <t>май</t>
  </si>
  <si>
    <t>Срок поставки товара, выполнения работ, оказания услуг (календ. дни)</t>
  </si>
  <si>
    <t>Техническое обслуживание бумагорезальной машины</t>
  </si>
  <si>
    <t>Услуги по предоставлению транспортных средств</t>
  </si>
  <si>
    <t>ПД</t>
  </si>
  <si>
    <t>Сумма без НДС</t>
  </si>
  <si>
    <t>Ластик (резинка стирательная)</t>
  </si>
  <si>
    <t>Маркер текстовой (6 цветов)</t>
  </si>
  <si>
    <t>Папка для бумаг с завязками</t>
  </si>
  <si>
    <t>Скотч (лента клейкая 15х33)</t>
  </si>
  <si>
    <t>Скотч (лента клейкая 48х66)</t>
  </si>
  <si>
    <t>Вентиль угловой Д=15</t>
  </si>
  <si>
    <t>Фильтр сетевой с выключателем (5-6 розеток)</t>
  </si>
  <si>
    <t>Электролампа люминисцентная ЛБ L18 W/640</t>
  </si>
  <si>
    <t>Электролампа энергосберегающая 18W Е27</t>
  </si>
  <si>
    <t>шт.</t>
  </si>
  <si>
    <t>Вывоз мусора</t>
  </si>
  <si>
    <t>Дератизационные и дезинсекционные работы</t>
  </si>
  <si>
    <t>Кисть для клея</t>
  </si>
  <si>
    <t>Ножницы</t>
  </si>
  <si>
    <t>Скобы к степлеру № 10</t>
  </si>
  <si>
    <t>Скобы к степлеру № 24/6</t>
  </si>
  <si>
    <t>изд</t>
  </si>
  <si>
    <t>Замок навесной</t>
  </si>
  <si>
    <t>Иглы для прошивки документов</t>
  </si>
  <si>
    <t>банка</t>
  </si>
  <si>
    <t>Круг абразивный 32/250, 32/150</t>
  </si>
  <si>
    <t>Швабра для уборки помещений</t>
  </si>
  <si>
    <t>Электролампа галогенная JCDR 220-230V 50W, Д=35, 51 (для стенда)</t>
  </si>
  <si>
    <t>июнь</t>
  </si>
  <si>
    <t>октябрь</t>
  </si>
  <si>
    <t>г.Алматы</t>
  </si>
  <si>
    <t>Энергоснабжение электрической энергией</t>
  </si>
  <si>
    <t>Потребление тепловой энергии (отопление, вентиляция, горячая и химвода)</t>
  </si>
  <si>
    <t>Водоснабжение</t>
  </si>
  <si>
    <t>Отведение сточных вод</t>
  </si>
  <si>
    <t>Услуги фельдъегерской связи</t>
  </si>
  <si>
    <t>Услуги кабельного ТВ</t>
  </si>
  <si>
    <t xml:space="preserve">Услуги по предоставлению транспортных средств </t>
  </si>
  <si>
    <t>компл</t>
  </si>
  <si>
    <t>путем прямого заключения договора</t>
  </si>
  <si>
    <t>Товары, работы, услуги, приобретение которых осуществляется из одного источника</t>
  </si>
  <si>
    <t>оиппз</t>
  </si>
  <si>
    <t>Пленка химикаты и пр.расходные материалы для СОМ-системы</t>
  </si>
  <si>
    <t>Банковские  услуги (0,3%)</t>
  </si>
  <si>
    <t>Выключатель двойной</t>
  </si>
  <si>
    <t>Выключатель одинарный</t>
  </si>
  <si>
    <t>февраль</t>
  </si>
  <si>
    <t>Изготовление служебных удостоверений (50 шт.)</t>
  </si>
  <si>
    <t>Изготовление папок с клапанами (22х31) с трафаретом (700 шт.)</t>
  </si>
  <si>
    <t>Нитки х/б для подшивки дел (1 кг)</t>
  </si>
  <si>
    <t>Пакеты для мусора на 120 л. (упак. - 10 шт)</t>
  </si>
  <si>
    <t>Пружины переплетные (гребешки) 8, 16, 22, 28 мм (по 100 шт)</t>
  </si>
  <si>
    <t>Перчатки резиновые латекс</t>
  </si>
  <si>
    <t>Подготовка системы отопления к отопительному сезону с получением акта готовности</t>
  </si>
  <si>
    <t>август</t>
  </si>
  <si>
    <t>Техническое обслуживание охранно-тревожной сигнализации</t>
  </si>
  <si>
    <t>Картридж для лазерных принтеров SAMSUNG ML-1640, hp LaserJet Р1102, XEROX Phaser 3010</t>
  </si>
  <si>
    <t>Чистящее средство для канализационных труб (жидкое)</t>
  </si>
  <si>
    <t>Чистящее средство для стекол с пульверизатором</t>
  </si>
  <si>
    <t>Планируемый срок объявления конкурса или закл. договора (месяц)</t>
  </si>
  <si>
    <t>декабрь (допсогл)</t>
  </si>
  <si>
    <t>специфика</t>
  </si>
  <si>
    <t>ноябрь</t>
  </si>
  <si>
    <t>Техническое обслуживание кондиционеров сплит-систем</t>
  </si>
  <si>
    <t>Изготовление архивных коробок (500 шт.)</t>
  </si>
  <si>
    <t>Пошив рабочих халатов (10 шт.)</t>
  </si>
  <si>
    <t>Пошив рабочих халатов белых с логотипом Архива (5 шт.)</t>
  </si>
  <si>
    <t>Техническое обслуживание пожарно-охранной сигнализации административного корпуса, архивохранилищ и оборудования системы газового пожаротушения в серверной</t>
  </si>
  <si>
    <t>Техническое обслуживание сетевого оборудования (коридорная печать) и полиграфического комплекса</t>
  </si>
  <si>
    <t>Техническое обслуживание СОМ-системы (SMA 105)</t>
  </si>
  <si>
    <t>Бумага А-4, пл. 80 г/м2, 500 лист/пач.</t>
  </si>
  <si>
    <t>Авторучка (синяя)</t>
  </si>
  <si>
    <t>Авторучка (черная, красная)</t>
  </si>
  <si>
    <t>Замок дверной с ручкой</t>
  </si>
  <si>
    <t>Кабель телефонный (5,10 м.)</t>
  </si>
  <si>
    <t>Клей канцелярский карандаш 15 гр.</t>
  </si>
  <si>
    <t>Клей ПВА (800 гр.)</t>
  </si>
  <si>
    <t>Коннектор телефонный</t>
  </si>
  <si>
    <t>Лопата снегоуборочная</t>
  </si>
  <si>
    <t>Лопата совковая</t>
  </si>
  <si>
    <t>Лопата штыковая</t>
  </si>
  <si>
    <t>Мыло жидкое 280-300 мл.</t>
  </si>
  <si>
    <t>Набор кистей малярные</t>
  </si>
  <si>
    <t>набор</t>
  </si>
  <si>
    <t>Насадка на швабру из микрофибры</t>
  </si>
  <si>
    <t>Отвертка</t>
  </si>
  <si>
    <t>Пакеты для мусора на 35 л. (упак. - 50 шт)</t>
  </si>
  <si>
    <t>Пакеты для мусора на 60 л. (упак. - 10 шт)</t>
  </si>
  <si>
    <t>Пена монтажная</t>
  </si>
  <si>
    <t>Пленка для ламинирования А4</t>
  </si>
  <si>
    <t>Порошок стиральный  для уборки архивохранилищ (400 гр)</t>
  </si>
  <si>
    <t>Саморезы гипсокартон-дерево</t>
  </si>
  <si>
    <t>Секатор (кусторез)</t>
  </si>
  <si>
    <t>мешок</t>
  </si>
  <si>
    <t>Рабочие станции пользователей</t>
  </si>
  <si>
    <t>май, июнь</t>
  </si>
  <si>
    <t>Цена за единицу без НДС (для шаблона)</t>
  </si>
  <si>
    <t>Заместитель директора - уполномоченный</t>
  </si>
  <si>
    <t>по государственным закупкам</t>
  </si>
  <si>
    <t>Суйнишев Д.А.</t>
  </si>
  <si>
    <t xml:space="preserve">Утверждено Приказом № </t>
  </si>
  <si>
    <t>План государственных закупок товаров, работ, услуг на 2019 год</t>
  </si>
  <si>
    <t>Источник бесперебойного питания (для сервера)</t>
  </si>
  <si>
    <t>Сервер среднего класса с системой хранения данных</t>
  </si>
  <si>
    <t>Система автоматического газового пожаротушения для архивохранилищ</t>
  </si>
  <si>
    <t xml:space="preserve">Бумага "Крафт" (1020х840), 100 листов </t>
  </si>
  <si>
    <t>Бумага для заметок сменный блок в пленке (9х9х9)</t>
  </si>
  <si>
    <t xml:space="preserve">Бумага для заметок, индексы </t>
  </si>
  <si>
    <t>Блокноты для записи</t>
  </si>
  <si>
    <t>Линейка  пластиковые (30-40 см.)</t>
  </si>
  <si>
    <t>Обложки для переплета А4 (пластиковые, картонные, упаковка по 100 шт.)</t>
  </si>
  <si>
    <t>Папка регистр (синие 80 мм.)</t>
  </si>
  <si>
    <t>Пленка для ламинирования (65х95)</t>
  </si>
  <si>
    <t>Скобы к электрическому степлету 66/6</t>
  </si>
  <si>
    <t>Тетрадь 12 л. в клетку</t>
  </si>
  <si>
    <t>Тетрадь 80 листов, А4 формат, в клетку, на боковом гребне</t>
  </si>
  <si>
    <t>Тетрадь 96 листов, А5 формат, в клетку, на гребне</t>
  </si>
  <si>
    <t>Файлы плотные (упак. 100 шт)</t>
  </si>
  <si>
    <t>Ведра для мытья полов оцинкованные</t>
  </si>
  <si>
    <t>Веник</t>
  </si>
  <si>
    <t>Графин стеклянный</t>
  </si>
  <si>
    <t>Изолента х/б 18х10</t>
  </si>
  <si>
    <t>Корзина для мусора</t>
  </si>
  <si>
    <t>Маска медицинская 3-х слойная (50 шт)</t>
  </si>
  <si>
    <t>Метла без черенка (чиевые)</t>
  </si>
  <si>
    <t>Мешки для мусора (на 50 кг)</t>
  </si>
  <si>
    <t>Мыло туалетное 100 гр</t>
  </si>
  <si>
    <t>Запаски для освежителя воздуха</t>
  </si>
  <si>
    <t>Опечатывающие устройства для дверей</t>
  </si>
  <si>
    <t>Отбеливатель порошковый 400 гр</t>
  </si>
  <si>
    <t>Резинка бельевая</t>
  </si>
  <si>
    <t>Салфетки для уборки помещения из микрофибры</t>
  </si>
  <si>
    <t>Саморезы для металла</t>
  </si>
  <si>
    <t>Сантехнические изделия (раковина)</t>
  </si>
  <si>
    <t>Сантехнические изделия (унитаз)</t>
  </si>
  <si>
    <t>Силикон прозрачный герметик</t>
  </si>
  <si>
    <t>Скотч двухсторонний 30-38 мм</t>
  </si>
  <si>
    <t>Соль техническая (50 кг)</t>
  </si>
  <si>
    <t>Стартеры 25 x ST 151</t>
  </si>
  <si>
    <t>Стаканы стеклянные</t>
  </si>
  <si>
    <t>Хомуты для стяжки D15-40</t>
  </si>
  <si>
    <t>Чистящее средство для канализационных труб (порошок), 90 гр.</t>
  </si>
  <si>
    <t>Чистящее средство универсальное (порошок)</t>
  </si>
  <si>
    <t>Чистящее средство для мебели</t>
  </si>
  <si>
    <t>Швабра для мытья окон</t>
  </si>
  <si>
    <t>Электролампа зеркальная R80, R63 Е27 40-100W</t>
  </si>
  <si>
    <t>Бумага А-3, пл. 100 г/м2, 500 лист/пач.</t>
  </si>
  <si>
    <t>Бумага А-3, пл. 160 г/м2, 250 лист/пач. (белая)</t>
  </si>
  <si>
    <t>Бумага А-3, пл. 160 г/м2, 250 лист/пач. (синяя)</t>
  </si>
  <si>
    <t>Бумага А-3, пл. 200 г/м2, 250 лист/пач.</t>
  </si>
  <si>
    <t>Бумага А-3, пл. 250 г/м2, 150 лист/пач.</t>
  </si>
  <si>
    <t>Бумага А-3, пл. 90 г/м2, 500 лист/пач.</t>
  </si>
  <si>
    <t>Бумага А-4, пл. 250 г/м2, 250 лист/пач.</t>
  </si>
  <si>
    <t>Бумага А-4, пл. 130 г/м2, 50 лист/пач., глянец</t>
  </si>
  <si>
    <t>Картридж для МФУ НР LaserJet Pro MFP M127fn</t>
  </si>
  <si>
    <t>Лазерные диски CD-R (в пластиковых футлярах)</t>
  </si>
  <si>
    <t>Манипулятор "мышь" оптическая</t>
  </si>
  <si>
    <t>Flash-drive 8 Gb</t>
  </si>
  <si>
    <t>Flash-drive 16 Gb</t>
  </si>
  <si>
    <t>упак.</t>
  </si>
  <si>
    <t>пач.</t>
  </si>
  <si>
    <t>рул.</t>
  </si>
  <si>
    <t>кор.</t>
  </si>
  <si>
    <t xml:space="preserve">ОИ </t>
  </si>
  <si>
    <t>ОИ</t>
  </si>
  <si>
    <t>Дюбель 6х40, 6х60</t>
  </si>
  <si>
    <t>Госповерка и ремонт приборов давления и температуры (30 шт.)</t>
  </si>
  <si>
    <t>Перезарядка и текущий ремонт огнетушителей (59 шт.)</t>
  </si>
  <si>
    <t xml:space="preserve">Профилактические испытания электрооборудования </t>
  </si>
  <si>
    <t>Техническое обслуживание и плановый ремонт лифта</t>
  </si>
  <si>
    <t>Техническое обслуживание кондиционеров, холодильных машин</t>
  </si>
  <si>
    <t>Техническое обслуживание приборов учета расхода тепла и горячей воды (техосмотр, переключение)</t>
  </si>
  <si>
    <t>Техничесое обслуживание СКД и мини АТС</t>
  </si>
  <si>
    <t>Чистка ковровых покрытий (210 м2)</t>
  </si>
  <si>
    <t>Заправка картриджей лазерных принтеров и МФУ (40 шт) :
SAMSUNG ML-1640, hp LaserJet Р1102, XEROX Phaser 3010, НР LaserJet Pro MFP M127fn</t>
  </si>
  <si>
    <t>Изготовление баннеров (2,5х5 - 11 шт, 0,7х1,7 - 11 шт.)</t>
  </si>
  <si>
    <t>Изготовление мебели (стол компьютерный - 1 шт.)</t>
  </si>
  <si>
    <t>Изготовление мебели (стол офисный - 1 шт.)</t>
  </si>
  <si>
    <t>Изготовление мебели (тумба мобильная - 2 шт.)</t>
  </si>
  <si>
    <t>Изготовление обложкек с трафаретом (3000 шт)</t>
  </si>
  <si>
    <t>Изготовление книг учета (10 шт.)</t>
  </si>
  <si>
    <t>Изготовление конвертов с трафаретом из бумаги "крафт" (А4, А5, 27х22) (500 шт.)</t>
  </si>
  <si>
    <t>Изготовление подставок для книг и журналов из оргстекла (20 шт.)</t>
  </si>
  <si>
    <t>Изготовление фирменных бланков (4000 шт.)</t>
  </si>
  <si>
    <t>Изготовление папок на подпись, адресных с логотипом (11 шт.)</t>
  </si>
  <si>
    <t>Информационно-технологическое сопровождение (ИТС ПРОФ Казахстан) программы 1С Бухгалтерия (подписка)</t>
  </si>
  <si>
    <r>
      <t xml:space="preserve">Сопровождение и системно-техническое обслуживание системы "Единая информационно-поисковая система "Электронный архив" 
(ЕИПС ЭА) </t>
    </r>
    <r>
      <rPr>
        <sz val="8"/>
        <color indexed="10"/>
        <rFont val="Arial Cyr"/>
        <family val="0"/>
      </rPr>
      <t>(ст. 39, п. 3, пп. 3 Закона)</t>
    </r>
  </si>
  <si>
    <t>Сопровождение программы "1С:Предприятие 8.3"</t>
  </si>
  <si>
    <t>Хостинг сайта Архива Президента РК</t>
  </si>
  <si>
    <t>Услуги телефонной связи (Астана)</t>
  </si>
  <si>
    <t>Предстваительские расходы</t>
  </si>
  <si>
    <t xml:space="preserve">Услуги почтовой связи </t>
  </si>
  <si>
    <t>Исполнитель: Саутжанова Н.С.</t>
  </si>
  <si>
    <t>Услуги и работы по обслуживанию здания Архива на 2019 год</t>
  </si>
  <si>
    <t>Оборудование приобретаемое в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</si>
</sst>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_-* #,##0.0_р_._-;\-* #,##0.0_р_._-;_-* &quot;-&quot;_р_._-;_-@_-"/>
    <numFmt numFmtId="175" formatCode="_-* #,##0.00_р_._-;\-* #,##0.00_р_._-;_-* &quot;-&quot;_р_._-;_-@_-"/>
    <numFmt numFmtId="176" formatCode="0.00000"/>
    <numFmt numFmtId="177" formatCode="0.000000"/>
  </numFmts>
  <fonts count="62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8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8"/>
      <color indexed="17"/>
      <name val="Arial"/>
      <family val="2"/>
    </font>
    <font>
      <sz val="8"/>
      <color indexed="17"/>
      <name val="Arial Cyr"/>
      <family val="0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sz val="8"/>
      <color rgb="FF00B050"/>
      <name val="Arial"/>
      <family val="2"/>
    </font>
    <font>
      <sz val="8"/>
      <color rgb="FF00B050"/>
      <name val="Arial Cyr"/>
      <family val="0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0" xfId="53" applyNumberFormat="1" applyFont="1" applyFill="1" applyBorder="1" applyAlignment="1" applyProtection="1">
      <alignment vertical="center" wrapText="1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1" fontId="4" fillId="0" borderId="0" xfId="53" applyNumberFormat="1" applyFont="1" applyFill="1" applyBorder="1" applyAlignment="1" applyProtection="1">
      <alignment vertical="center" wrapText="1"/>
      <protection locked="0"/>
    </xf>
    <xf numFmtId="4" fontId="4" fillId="0" borderId="0" xfId="5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49" fontId="58" fillId="0" borderId="0" xfId="53" applyNumberFormat="1" applyFont="1" applyFill="1" applyBorder="1" applyAlignment="1" applyProtection="1">
      <alignment vertical="center" wrapText="1"/>
      <protection locked="0"/>
    </xf>
    <xf numFmtId="0" fontId="58" fillId="0" borderId="0" xfId="53" applyFont="1" applyFill="1" applyBorder="1" applyAlignment="1" applyProtection="1">
      <alignment vertical="center" wrapText="1"/>
      <protection locked="0"/>
    </xf>
    <xf numFmtId="1" fontId="58" fillId="0" borderId="0" xfId="53" applyNumberFormat="1" applyFont="1" applyFill="1" applyBorder="1" applyAlignment="1" applyProtection="1">
      <alignment vertical="center" wrapText="1"/>
      <protection locked="0"/>
    </xf>
    <xf numFmtId="4" fontId="58" fillId="0" borderId="0" xfId="53" applyNumberFormat="1" applyFont="1" applyFill="1" applyBorder="1" applyAlignment="1" applyProtection="1">
      <alignment vertical="center" wrapText="1"/>
      <protection hidden="1"/>
    </xf>
    <xf numFmtId="0" fontId="57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5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5"/>
  <sheetViews>
    <sheetView tabSelected="1" zoomScale="110" zoomScaleNormal="110" workbookViewId="0" topLeftCell="A8">
      <pane ySplit="2796" topLeftCell="A30" activePane="bottomLeft" state="split"/>
      <selection pane="topLeft" activeCell="A9" sqref="A9:G9"/>
      <selection pane="bottomLeft" activeCell="H32" sqref="H32"/>
    </sheetView>
  </sheetViews>
  <sheetFormatPr defaultColWidth="9.00390625" defaultRowHeight="12.75"/>
  <cols>
    <col min="1" max="1" width="5.625" style="38" customWidth="1"/>
    <col min="2" max="2" width="33.50390625" style="39" customWidth="1"/>
    <col min="3" max="3" width="5.50390625" style="35" customWidth="1"/>
    <col min="4" max="4" width="6.125" style="34" customWidth="1"/>
    <col min="5" max="5" width="5.50390625" style="35" customWidth="1"/>
    <col min="6" max="6" width="8.625" style="34" customWidth="1"/>
    <col min="7" max="7" width="12.875" style="34" customWidth="1"/>
    <col min="8" max="8" width="10.50390625" style="36" customWidth="1"/>
    <col min="9" max="9" width="8.00390625" style="35" customWidth="1"/>
    <col min="10" max="10" width="6.625" style="35" customWidth="1"/>
    <col min="11" max="11" width="8.125" style="35" customWidth="1"/>
    <col min="12" max="12" width="8.875" style="34" customWidth="1"/>
    <col min="13" max="13" width="13.50390625" style="34" customWidth="1"/>
    <col min="14" max="14" width="20.50390625" style="37" customWidth="1"/>
  </cols>
  <sheetData>
    <row r="1" spans="1:11" ht="14.25" customHeight="1">
      <c r="A1" s="173" t="s">
        <v>43</v>
      </c>
      <c r="B1" s="173"/>
      <c r="C1" s="173"/>
      <c r="F1" s="36"/>
      <c r="G1" s="36"/>
      <c r="K1" s="36"/>
    </row>
    <row r="2" spans="1:11" ht="12" customHeight="1">
      <c r="A2" s="174" t="s">
        <v>44</v>
      </c>
      <c r="B2" s="174"/>
      <c r="C2" s="33"/>
      <c r="F2" s="36"/>
      <c r="G2" s="36"/>
      <c r="K2" s="36"/>
    </row>
    <row r="3" spans="6:11" ht="12" customHeight="1">
      <c r="F3" s="175" t="s">
        <v>160</v>
      </c>
      <c r="G3" s="170"/>
      <c r="H3" s="170"/>
      <c r="I3" s="170"/>
      <c r="J3" s="170"/>
      <c r="K3" s="170"/>
    </row>
    <row r="4" spans="6:7" ht="6" customHeight="1">
      <c r="F4" s="35"/>
      <c r="G4" s="35"/>
    </row>
    <row r="5" spans="6:11" ht="14.25" customHeight="1">
      <c r="F5" s="172"/>
      <c r="G5" s="172"/>
      <c r="H5" s="172"/>
      <c r="I5" s="172"/>
      <c r="J5" s="172"/>
      <c r="K5" s="172"/>
    </row>
    <row r="6" ht="12" customHeight="1"/>
    <row r="7" spans="1:11" ht="12.75">
      <c r="A7" s="41"/>
      <c r="B7" s="169" t="s">
        <v>161</v>
      </c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2.75">
      <c r="A8" s="41"/>
      <c r="B8" s="42"/>
      <c r="J8" s="171"/>
      <c r="K8" s="171"/>
    </row>
    <row r="9" spans="1:20" s="1" customFormat="1" ht="101.25" customHeight="1">
      <c r="A9" s="18" t="s">
        <v>50</v>
      </c>
      <c r="B9" s="18" t="s">
        <v>49</v>
      </c>
      <c r="C9" s="18" t="s">
        <v>0</v>
      </c>
      <c r="D9" s="18" t="s">
        <v>1</v>
      </c>
      <c r="E9" s="18" t="s">
        <v>48</v>
      </c>
      <c r="F9" s="18" t="s">
        <v>46</v>
      </c>
      <c r="G9" s="18" t="s">
        <v>47</v>
      </c>
      <c r="H9" s="18" t="s">
        <v>64</v>
      </c>
      <c r="I9" s="18" t="s">
        <v>51</v>
      </c>
      <c r="J9" s="85" t="s">
        <v>60</v>
      </c>
      <c r="K9" s="18" t="s">
        <v>2</v>
      </c>
      <c r="L9" s="18" t="s">
        <v>121</v>
      </c>
      <c r="M9" s="18" t="s">
        <v>119</v>
      </c>
      <c r="N9" s="43" t="s">
        <v>156</v>
      </c>
      <c r="O9" s="3"/>
      <c r="P9" s="4"/>
      <c r="Q9" s="5"/>
      <c r="R9" s="5"/>
      <c r="S9" s="6"/>
      <c r="T9" s="2"/>
    </row>
    <row r="10" spans="1:14" s="28" customFormat="1" ht="9.75">
      <c r="A10" s="7">
        <v>1</v>
      </c>
      <c r="B10" s="15" t="s">
        <v>130</v>
      </c>
      <c r="C10" s="17" t="s">
        <v>3</v>
      </c>
      <c r="D10" s="16" t="s">
        <v>17</v>
      </c>
      <c r="E10" s="52">
        <v>400</v>
      </c>
      <c r="F10" s="19">
        <v>1300</v>
      </c>
      <c r="G10" s="19">
        <f aca="true" t="shared" si="0" ref="G10:G27">E10*F10</f>
        <v>520000</v>
      </c>
      <c r="H10" s="70">
        <f aca="true" t="shared" si="1" ref="H10:H27">G10/1.12</f>
        <v>464285.71428571426</v>
      </c>
      <c r="I10" s="7" t="s">
        <v>88</v>
      </c>
      <c r="J10" s="7">
        <v>15</v>
      </c>
      <c r="K10" s="7" t="s">
        <v>4</v>
      </c>
      <c r="L10" s="7">
        <v>149</v>
      </c>
      <c r="M10" s="51" t="s">
        <v>155</v>
      </c>
      <c r="N10" s="37">
        <f aca="true" t="shared" si="2" ref="N10:N27">H10/E10</f>
        <v>1160.7142857142856</v>
      </c>
    </row>
    <row r="11" spans="1:14" s="29" customFormat="1" ht="12.75">
      <c r="A11" s="7">
        <f>A10+1</f>
        <v>2</v>
      </c>
      <c r="B11" s="15" t="s">
        <v>124</v>
      </c>
      <c r="C11" s="7" t="s">
        <v>7</v>
      </c>
      <c r="D11" s="18" t="s">
        <v>13</v>
      </c>
      <c r="E11" s="14">
        <v>1</v>
      </c>
      <c r="F11" s="12">
        <v>1250000</v>
      </c>
      <c r="G11" s="19">
        <f t="shared" si="0"/>
        <v>1250000</v>
      </c>
      <c r="H11" s="70">
        <f t="shared" si="1"/>
        <v>1116071.4285714284</v>
      </c>
      <c r="I11" s="7" t="s">
        <v>58</v>
      </c>
      <c r="J11" s="7">
        <v>30</v>
      </c>
      <c r="K11" s="7" t="s">
        <v>4</v>
      </c>
      <c r="L11" s="7">
        <v>159</v>
      </c>
      <c r="M11" s="51" t="s">
        <v>88</v>
      </c>
      <c r="N11" s="37">
        <f t="shared" si="2"/>
        <v>1116071.4285714284</v>
      </c>
    </row>
    <row r="12" spans="1:14" s="29" customFormat="1" ht="24" customHeight="1">
      <c r="A12" s="7">
        <f aca="true" t="shared" si="3" ref="A12:A27">A11+1</f>
        <v>3</v>
      </c>
      <c r="B12" s="15" t="s">
        <v>162</v>
      </c>
      <c r="C12" s="7" t="s">
        <v>7</v>
      </c>
      <c r="D12" s="18" t="s">
        <v>74</v>
      </c>
      <c r="E12" s="14">
        <v>1</v>
      </c>
      <c r="F12" s="12">
        <v>613000</v>
      </c>
      <c r="G12" s="19">
        <f t="shared" si="0"/>
        <v>613000</v>
      </c>
      <c r="H12" s="70">
        <f t="shared" si="1"/>
        <v>547321.4285714285</v>
      </c>
      <c r="I12" s="7" t="s">
        <v>106</v>
      </c>
      <c r="J12" s="7">
        <v>30</v>
      </c>
      <c r="K12" s="7" t="s">
        <v>4</v>
      </c>
      <c r="L12" s="7">
        <v>414</v>
      </c>
      <c r="M12" s="7" t="s">
        <v>56</v>
      </c>
      <c r="N12" s="37">
        <f t="shared" si="2"/>
        <v>547321.4285714285</v>
      </c>
    </row>
    <row r="13" spans="1:14" s="29" customFormat="1" ht="20.25">
      <c r="A13" s="7">
        <f t="shared" si="3"/>
        <v>4</v>
      </c>
      <c r="B13" s="15" t="s">
        <v>102</v>
      </c>
      <c r="C13" s="18" t="s">
        <v>7</v>
      </c>
      <c r="D13" s="7" t="s">
        <v>98</v>
      </c>
      <c r="E13" s="14">
        <v>2</v>
      </c>
      <c r="F13" s="19">
        <v>500000</v>
      </c>
      <c r="G13" s="19">
        <f t="shared" si="0"/>
        <v>1000000</v>
      </c>
      <c r="H13" s="70">
        <f t="shared" si="1"/>
        <v>892857.1428571427</v>
      </c>
      <c r="I13" s="7" t="s">
        <v>58</v>
      </c>
      <c r="J13" s="7">
        <v>30</v>
      </c>
      <c r="K13" s="7" t="s">
        <v>4</v>
      </c>
      <c r="L13" s="7">
        <v>149</v>
      </c>
      <c r="M13" s="7" t="s">
        <v>88</v>
      </c>
      <c r="N13" s="37">
        <f t="shared" si="2"/>
        <v>446428.57142857136</v>
      </c>
    </row>
    <row r="14" spans="1:14" s="29" customFormat="1" ht="12.75">
      <c r="A14" s="7">
        <f t="shared" si="3"/>
        <v>5</v>
      </c>
      <c r="B14" s="54" t="s">
        <v>154</v>
      </c>
      <c r="C14" s="18" t="s">
        <v>7</v>
      </c>
      <c r="D14" s="7" t="s">
        <v>74</v>
      </c>
      <c r="E14" s="7">
        <v>20</v>
      </c>
      <c r="F14" s="19">
        <v>240000</v>
      </c>
      <c r="G14" s="19">
        <f t="shared" si="0"/>
        <v>4800000</v>
      </c>
      <c r="H14" s="70">
        <f t="shared" si="1"/>
        <v>4285714.285714285</v>
      </c>
      <c r="I14" s="7" t="s">
        <v>106</v>
      </c>
      <c r="J14" s="7">
        <v>30</v>
      </c>
      <c r="K14" s="7" t="s">
        <v>4</v>
      </c>
      <c r="L14" s="7">
        <v>414</v>
      </c>
      <c r="M14" s="7" t="s">
        <v>56</v>
      </c>
      <c r="N14" s="37">
        <f t="shared" si="2"/>
        <v>214285.71428571426</v>
      </c>
    </row>
    <row r="15" spans="1:14" s="10" customFormat="1" ht="24" customHeight="1">
      <c r="A15" s="7">
        <f t="shared" si="3"/>
        <v>6</v>
      </c>
      <c r="B15" s="54" t="s">
        <v>163</v>
      </c>
      <c r="C15" s="16" t="s">
        <v>7</v>
      </c>
      <c r="D15" s="17" t="s">
        <v>74</v>
      </c>
      <c r="E15" s="14">
        <v>1</v>
      </c>
      <c r="F15" s="12">
        <v>5000000</v>
      </c>
      <c r="G15" s="19">
        <f t="shared" si="0"/>
        <v>5000000</v>
      </c>
      <c r="H15" s="70">
        <f t="shared" si="1"/>
        <v>4464285.714285714</v>
      </c>
      <c r="I15" s="7" t="s">
        <v>106</v>
      </c>
      <c r="J15" s="7">
        <v>45</v>
      </c>
      <c r="K15" s="7" t="s">
        <v>4</v>
      </c>
      <c r="L15" s="7">
        <v>414</v>
      </c>
      <c r="M15" s="7" t="s">
        <v>56</v>
      </c>
      <c r="N15" s="37">
        <f t="shared" si="2"/>
        <v>4464285.714285714</v>
      </c>
    </row>
    <row r="16" spans="1:14" s="30" customFormat="1" ht="21.75" customHeight="1">
      <c r="A16" s="7">
        <f t="shared" si="3"/>
        <v>7</v>
      </c>
      <c r="B16" s="15" t="s">
        <v>164</v>
      </c>
      <c r="C16" s="16" t="s">
        <v>7</v>
      </c>
      <c r="D16" s="17" t="s">
        <v>74</v>
      </c>
      <c r="E16" s="14">
        <v>1</v>
      </c>
      <c r="F16" s="12">
        <v>65440000</v>
      </c>
      <c r="G16" s="19">
        <f t="shared" si="0"/>
        <v>65440000</v>
      </c>
      <c r="H16" s="70">
        <f t="shared" si="1"/>
        <v>58428571.428571425</v>
      </c>
      <c r="I16" s="7" t="s">
        <v>57</v>
      </c>
      <c r="J16" s="7">
        <v>60</v>
      </c>
      <c r="K16" s="7" t="s">
        <v>4</v>
      </c>
      <c r="L16" s="7">
        <v>414</v>
      </c>
      <c r="M16" s="7" t="s">
        <v>106</v>
      </c>
      <c r="N16" s="37">
        <f t="shared" si="2"/>
        <v>58428571.428571425</v>
      </c>
    </row>
    <row r="17" spans="1:14" s="10" customFormat="1" ht="44.25" customHeight="1">
      <c r="A17" s="7">
        <f t="shared" si="3"/>
        <v>8</v>
      </c>
      <c r="B17" s="15" t="s">
        <v>127</v>
      </c>
      <c r="C17" s="17" t="s">
        <v>7</v>
      </c>
      <c r="D17" s="16" t="s">
        <v>13</v>
      </c>
      <c r="E17" s="7">
        <v>1</v>
      </c>
      <c r="F17" s="19">
        <v>1070000</v>
      </c>
      <c r="G17" s="19">
        <f t="shared" si="0"/>
        <v>1070000</v>
      </c>
      <c r="H17" s="70">
        <f t="shared" si="1"/>
        <v>955357.1428571427</v>
      </c>
      <c r="I17" s="7" t="s">
        <v>106</v>
      </c>
      <c r="J17" s="7">
        <v>365</v>
      </c>
      <c r="K17" s="7" t="s">
        <v>4</v>
      </c>
      <c r="L17" s="7">
        <v>159</v>
      </c>
      <c r="M17" s="7" t="s">
        <v>56</v>
      </c>
      <c r="N17" s="37">
        <f t="shared" si="2"/>
        <v>955357.1428571427</v>
      </c>
    </row>
    <row r="18" spans="1:14" s="10" customFormat="1" ht="33.75" customHeight="1">
      <c r="A18" s="7">
        <f t="shared" si="3"/>
        <v>9</v>
      </c>
      <c r="B18" s="15" t="s">
        <v>128</v>
      </c>
      <c r="C18" s="16" t="s">
        <v>7</v>
      </c>
      <c r="D18" s="17" t="s">
        <v>13</v>
      </c>
      <c r="E18" s="18">
        <v>1</v>
      </c>
      <c r="F18" s="12">
        <v>4960000</v>
      </c>
      <c r="G18" s="19">
        <f t="shared" si="0"/>
        <v>4960000</v>
      </c>
      <c r="H18" s="70">
        <f t="shared" si="1"/>
        <v>4428571.428571428</v>
      </c>
      <c r="I18" s="7" t="s">
        <v>106</v>
      </c>
      <c r="J18" s="7">
        <v>365</v>
      </c>
      <c r="K18" s="7" t="s">
        <v>4</v>
      </c>
      <c r="L18" s="44">
        <v>159</v>
      </c>
      <c r="M18" s="7" t="s">
        <v>56</v>
      </c>
      <c r="N18" s="37">
        <f t="shared" si="2"/>
        <v>4428571.428571428</v>
      </c>
    </row>
    <row r="19" spans="1:14" s="10" customFormat="1" ht="23.25" customHeight="1">
      <c r="A19" s="7">
        <f t="shared" si="3"/>
        <v>10</v>
      </c>
      <c r="B19" s="15" t="s">
        <v>6</v>
      </c>
      <c r="C19" s="7" t="s">
        <v>7</v>
      </c>
      <c r="D19" s="7" t="s">
        <v>13</v>
      </c>
      <c r="E19" s="7">
        <v>1</v>
      </c>
      <c r="F19" s="19">
        <v>400000</v>
      </c>
      <c r="G19" s="19">
        <f t="shared" si="0"/>
        <v>400000</v>
      </c>
      <c r="H19" s="70">
        <f t="shared" si="1"/>
        <v>357142.8571428571</v>
      </c>
      <c r="I19" s="18" t="s">
        <v>106</v>
      </c>
      <c r="J19" s="7">
        <v>365</v>
      </c>
      <c r="K19" s="7" t="s">
        <v>4</v>
      </c>
      <c r="L19" s="7">
        <v>159</v>
      </c>
      <c r="M19" s="7" t="s">
        <v>56</v>
      </c>
      <c r="N19" s="37">
        <f t="shared" si="2"/>
        <v>357142.8571428571</v>
      </c>
    </row>
    <row r="20" spans="1:14" s="10" customFormat="1" ht="20.25">
      <c r="A20" s="7">
        <f t="shared" si="3"/>
        <v>11</v>
      </c>
      <c r="B20" s="15" t="s">
        <v>129</v>
      </c>
      <c r="C20" s="7" t="s">
        <v>63</v>
      </c>
      <c r="D20" s="18" t="s">
        <v>13</v>
      </c>
      <c r="E20" s="18">
        <v>1</v>
      </c>
      <c r="F20" s="19">
        <v>356000</v>
      </c>
      <c r="G20" s="19">
        <f t="shared" si="0"/>
        <v>356000</v>
      </c>
      <c r="H20" s="70">
        <f t="shared" si="1"/>
        <v>317857.14285714284</v>
      </c>
      <c r="I20" s="7" t="s">
        <v>56</v>
      </c>
      <c r="J20" s="7">
        <v>59</v>
      </c>
      <c r="K20" s="7" t="s">
        <v>4</v>
      </c>
      <c r="L20" s="44">
        <v>159</v>
      </c>
      <c r="M20" s="7" t="s">
        <v>120</v>
      </c>
      <c r="N20" s="37">
        <f t="shared" si="2"/>
        <v>317857.14285714284</v>
      </c>
    </row>
    <row r="21" spans="1:14" s="32" customFormat="1" ht="20.25">
      <c r="A21" s="7">
        <f t="shared" si="3"/>
        <v>12</v>
      </c>
      <c r="B21" s="15" t="s">
        <v>129</v>
      </c>
      <c r="C21" s="7" t="s">
        <v>7</v>
      </c>
      <c r="D21" s="17" t="s">
        <v>13</v>
      </c>
      <c r="E21" s="18">
        <v>1</v>
      </c>
      <c r="F21" s="20">
        <v>1794000</v>
      </c>
      <c r="G21" s="19">
        <f t="shared" si="0"/>
        <v>1794000</v>
      </c>
      <c r="H21" s="70">
        <f t="shared" si="1"/>
        <v>1601785.714285714</v>
      </c>
      <c r="I21" s="7" t="s">
        <v>57</v>
      </c>
      <c r="J21" s="7">
        <v>306</v>
      </c>
      <c r="K21" s="7" t="s">
        <v>4</v>
      </c>
      <c r="L21" s="44">
        <v>159</v>
      </c>
      <c r="M21" s="7" t="s">
        <v>106</v>
      </c>
      <c r="N21" s="37">
        <f t="shared" si="2"/>
        <v>1601785.714285714</v>
      </c>
    </row>
    <row r="22" spans="1:14" s="10" customFormat="1" ht="20.25">
      <c r="A22" s="7">
        <f t="shared" si="3"/>
        <v>13</v>
      </c>
      <c r="B22" s="15" t="s">
        <v>62</v>
      </c>
      <c r="C22" s="7" t="s">
        <v>63</v>
      </c>
      <c r="D22" s="7" t="s">
        <v>13</v>
      </c>
      <c r="E22" s="7">
        <v>1</v>
      </c>
      <c r="F22" s="20">
        <v>2600000</v>
      </c>
      <c r="G22" s="19">
        <f t="shared" si="0"/>
        <v>2600000</v>
      </c>
      <c r="H22" s="70">
        <f t="shared" si="1"/>
        <v>2321428.5714285714</v>
      </c>
      <c r="I22" s="7" t="s">
        <v>56</v>
      </c>
      <c r="J22" s="7">
        <v>59</v>
      </c>
      <c r="K22" s="7" t="s">
        <v>4</v>
      </c>
      <c r="L22" s="44">
        <v>153</v>
      </c>
      <c r="M22" s="7" t="s">
        <v>120</v>
      </c>
      <c r="N22" s="37">
        <f t="shared" si="2"/>
        <v>2321428.5714285714</v>
      </c>
    </row>
    <row r="23" spans="1:14" s="10" customFormat="1" ht="20.25">
      <c r="A23" s="7">
        <f t="shared" si="3"/>
        <v>14</v>
      </c>
      <c r="B23" s="15" t="s">
        <v>62</v>
      </c>
      <c r="C23" s="7" t="s">
        <v>7</v>
      </c>
      <c r="D23" s="7" t="s">
        <v>13</v>
      </c>
      <c r="E23" s="7">
        <v>1</v>
      </c>
      <c r="F23" s="20">
        <v>430000</v>
      </c>
      <c r="G23" s="19">
        <f t="shared" si="0"/>
        <v>430000</v>
      </c>
      <c r="H23" s="70">
        <f t="shared" si="1"/>
        <v>383928.5714285714</v>
      </c>
      <c r="I23" s="7" t="s">
        <v>57</v>
      </c>
      <c r="J23" s="7">
        <v>306</v>
      </c>
      <c r="K23" s="7" t="s">
        <v>5</v>
      </c>
      <c r="L23" s="44">
        <v>153</v>
      </c>
      <c r="M23" s="7" t="s">
        <v>56</v>
      </c>
      <c r="N23" s="37">
        <f t="shared" si="2"/>
        <v>383928.5714285714</v>
      </c>
    </row>
    <row r="24" spans="1:14" s="9" customFormat="1" ht="20.25">
      <c r="A24" s="7">
        <f t="shared" si="3"/>
        <v>15</v>
      </c>
      <c r="B24" s="15" t="s">
        <v>97</v>
      </c>
      <c r="C24" s="7" t="s">
        <v>7</v>
      </c>
      <c r="D24" s="7" t="s">
        <v>13</v>
      </c>
      <c r="E24" s="7">
        <v>1</v>
      </c>
      <c r="F24" s="20">
        <v>12474000</v>
      </c>
      <c r="G24" s="19">
        <f t="shared" si="0"/>
        <v>12474000</v>
      </c>
      <c r="H24" s="70">
        <f t="shared" si="1"/>
        <v>11137499.999999998</v>
      </c>
      <c r="I24" s="7" t="s">
        <v>57</v>
      </c>
      <c r="J24" s="7">
        <v>306</v>
      </c>
      <c r="K24" s="7" t="s">
        <v>4</v>
      </c>
      <c r="L24" s="52">
        <v>153</v>
      </c>
      <c r="M24" s="7" t="s">
        <v>56</v>
      </c>
      <c r="N24" s="37">
        <f t="shared" si="2"/>
        <v>11137499.999999998</v>
      </c>
    </row>
    <row r="25" spans="1:14" s="9" customFormat="1" ht="20.25">
      <c r="A25" s="7">
        <f t="shared" si="3"/>
        <v>16</v>
      </c>
      <c r="B25" s="15" t="s">
        <v>97</v>
      </c>
      <c r="C25" s="7" t="s">
        <v>63</v>
      </c>
      <c r="D25" s="7" t="s">
        <v>13</v>
      </c>
      <c r="E25" s="7">
        <v>1</v>
      </c>
      <c r="F25" s="20">
        <v>70000</v>
      </c>
      <c r="G25" s="19">
        <f t="shared" si="0"/>
        <v>70000</v>
      </c>
      <c r="H25" s="70">
        <f t="shared" si="1"/>
        <v>62499.99999999999</v>
      </c>
      <c r="I25" s="7" t="s">
        <v>56</v>
      </c>
      <c r="J25" s="7">
        <v>59</v>
      </c>
      <c r="K25" s="7" t="s">
        <v>5</v>
      </c>
      <c r="L25" s="52">
        <v>153</v>
      </c>
      <c r="M25" s="7" t="s">
        <v>120</v>
      </c>
      <c r="N25" s="37">
        <f t="shared" si="2"/>
        <v>62499.99999999999</v>
      </c>
    </row>
    <row r="26" spans="1:14" s="9" customFormat="1" ht="12.75">
      <c r="A26" s="7">
        <f t="shared" si="3"/>
        <v>17</v>
      </c>
      <c r="B26" s="15" t="s">
        <v>9</v>
      </c>
      <c r="C26" s="7" t="s">
        <v>63</v>
      </c>
      <c r="D26" s="7" t="s">
        <v>13</v>
      </c>
      <c r="E26" s="7">
        <v>1</v>
      </c>
      <c r="F26" s="20">
        <v>160000</v>
      </c>
      <c r="G26" s="19">
        <f t="shared" si="0"/>
        <v>160000</v>
      </c>
      <c r="H26" s="70">
        <f t="shared" si="1"/>
        <v>142857.14285714284</v>
      </c>
      <c r="I26" s="7" t="s">
        <v>56</v>
      </c>
      <c r="J26" s="7">
        <v>59</v>
      </c>
      <c r="K26" s="7" t="s">
        <v>4</v>
      </c>
      <c r="L26" s="52">
        <v>152</v>
      </c>
      <c r="M26" s="7" t="s">
        <v>120</v>
      </c>
      <c r="N26" s="37">
        <f t="shared" si="2"/>
        <v>142857.14285714284</v>
      </c>
    </row>
    <row r="27" spans="1:14" s="9" customFormat="1" ht="12.75">
      <c r="A27" s="7">
        <f t="shared" si="3"/>
        <v>18</v>
      </c>
      <c r="B27" s="15" t="s">
        <v>9</v>
      </c>
      <c r="C27" s="7" t="s">
        <v>7</v>
      </c>
      <c r="D27" s="7" t="s">
        <v>13</v>
      </c>
      <c r="E27" s="7">
        <v>1</v>
      </c>
      <c r="F27" s="20">
        <v>903000</v>
      </c>
      <c r="G27" s="19">
        <f t="shared" si="0"/>
        <v>903000</v>
      </c>
      <c r="H27" s="70">
        <f t="shared" si="1"/>
        <v>806249.9999999999</v>
      </c>
      <c r="I27" s="7" t="s">
        <v>57</v>
      </c>
      <c r="J27" s="7">
        <v>306</v>
      </c>
      <c r="K27" s="7" t="s">
        <v>4</v>
      </c>
      <c r="L27" s="52">
        <v>152</v>
      </c>
      <c r="M27" s="7" t="s">
        <v>56</v>
      </c>
      <c r="N27" s="37">
        <f t="shared" si="2"/>
        <v>806249.9999999999</v>
      </c>
    </row>
    <row r="28" spans="1:14" s="10" customFormat="1" ht="12.75">
      <c r="A28" s="18"/>
      <c r="B28" s="45" t="s">
        <v>8</v>
      </c>
      <c r="C28" s="7"/>
      <c r="D28" s="7"/>
      <c r="E28" s="7"/>
      <c r="F28" s="14"/>
      <c r="G28" s="46">
        <f>SUM(G10:G27)</f>
        <v>103840000</v>
      </c>
      <c r="H28" s="46">
        <f>SUM(H10:H27)</f>
        <v>92714285.71428572</v>
      </c>
      <c r="I28" s="14"/>
      <c r="J28" s="7"/>
      <c r="K28" s="7"/>
      <c r="L28" s="7"/>
      <c r="M28" s="7"/>
      <c r="N28" s="37"/>
    </row>
    <row r="29" spans="1:14" s="11" customFormat="1" ht="14.25" customHeight="1">
      <c r="A29" s="47"/>
      <c r="B29" s="137"/>
      <c r="C29" s="40"/>
      <c r="D29" s="48"/>
      <c r="E29" s="40"/>
      <c r="F29" s="48"/>
      <c r="G29" s="48"/>
      <c r="H29" s="138"/>
      <c r="I29" s="40"/>
      <c r="J29" s="40"/>
      <c r="K29" s="40"/>
      <c r="L29" s="47">
        <v>0</v>
      </c>
      <c r="M29" s="40"/>
      <c r="N29" s="37"/>
    </row>
    <row r="30" spans="1:14" s="9" customFormat="1" ht="14.25" customHeight="1">
      <c r="A30" s="84"/>
      <c r="B30" s="68" t="s">
        <v>100</v>
      </c>
      <c r="C30" s="83"/>
      <c r="D30" s="69"/>
      <c r="E30" s="69"/>
      <c r="F30" s="69"/>
      <c r="G30" s="50"/>
      <c r="H30" s="40"/>
      <c r="I30" s="49"/>
      <c r="J30" s="84"/>
      <c r="K30" s="136"/>
      <c r="L30" s="47">
        <v>0</v>
      </c>
      <c r="M30" s="40"/>
      <c r="N30" s="37"/>
    </row>
    <row r="31" spans="1:13" ht="18" customHeight="1">
      <c r="A31" s="47"/>
      <c r="B31" s="139" t="s">
        <v>99</v>
      </c>
      <c r="C31" s="140"/>
      <c r="D31" s="69"/>
      <c r="E31" s="69"/>
      <c r="F31" s="69"/>
      <c r="G31" s="50"/>
      <c r="H31" s="40"/>
      <c r="I31" s="49"/>
      <c r="J31" s="40"/>
      <c r="K31" s="136"/>
      <c r="L31" s="47">
        <v>0</v>
      </c>
      <c r="M31" s="40"/>
    </row>
    <row r="32" spans="1:20" s="27" customFormat="1" ht="12.75">
      <c r="A32" s="18">
        <v>1</v>
      </c>
      <c r="B32" s="90" t="s">
        <v>218</v>
      </c>
      <c r="C32" s="7" t="s">
        <v>101</v>
      </c>
      <c r="D32" s="94" t="s">
        <v>12</v>
      </c>
      <c r="E32" s="98">
        <v>10</v>
      </c>
      <c r="F32" s="108">
        <v>4990</v>
      </c>
      <c r="G32" s="100">
        <f aca="true" t="shared" si="4" ref="G32:G39">E32*F32</f>
        <v>49900</v>
      </c>
      <c r="H32" s="70">
        <f>G32/1.12</f>
        <v>44553.57142857143</v>
      </c>
      <c r="I32" s="105" t="s">
        <v>58</v>
      </c>
      <c r="J32" s="7">
        <v>15</v>
      </c>
      <c r="K32" s="7" t="s">
        <v>4</v>
      </c>
      <c r="L32" s="7">
        <v>149</v>
      </c>
      <c r="M32" s="7"/>
      <c r="N32" s="37">
        <f aca="true" t="shared" si="5" ref="N32:N63">H32/E32</f>
        <v>4455.357142857143</v>
      </c>
      <c r="O32" s="23"/>
      <c r="P32" s="24"/>
      <c r="Q32" s="25"/>
      <c r="R32" s="25"/>
      <c r="S32" s="26"/>
      <c r="T32" s="22"/>
    </row>
    <row r="33" spans="1:14" s="9" customFormat="1" ht="12.75">
      <c r="A33" s="18">
        <f>A32+1</f>
        <v>2</v>
      </c>
      <c r="B33" s="90" t="s">
        <v>217</v>
      </c>
      <c r="C33" s="7" t="s">
        <v>101</v>
      </c>
      <c r="D33" s="94" t="s">
        <v>12</v>
      </c>
      <c r="E33" s="98">
        <v>10</v>
      </c>
      <c r="F33" s="108">
        <v>3912</v>
      </c>
      <c r="G33" s="100">
        <f t="shared" si="4"/>
        <v>39120</v>
      </c>
      <c r="H33" s="70">
        <f>G33/1.12</f>
        <v>34928.57142857143</v>
      </c>
      <c r="I33" s="105" t="s">
        <v>58</v>
      </c>
      <c r="J33" s="7">
        <v>15</v>
      </c>
      <c r="K33" s="7" t="s">
        <v>4</v>
      </c>
      <c r="L33" s="7">
        <v>149</v>
      </c>
      <c r="M33" s="7"/>
      <c r="N33" s="37">
        <f t="shared" si="5"/>
        <v>3492.8571428571427</v>
      </c>
    </row>
    <row r="34" spans="1:14" s="9" customFormat="1" ht="12.75">
      <c r="A34" s="18">
        <f aca="true" t="shared" si="6" ref="A34:A97">A33+1</f>
        <v>3</v>
      </c>
      <c r="B34" s="86" t="s">
        <v>131</v>
      </c>
      <c r="C34" s="7" t="s">
        <v>101</v>
      </c>
      <c r="D34" s="94" t="s">
        <v>74</v>
      </c>
      <c r="E34" s="135">
        <v>200</v>
      </c>
      <c r="F34" s="93">
        <v>240</v>
      </c>
      <c r="G34" s="93">
        <f t="shared" si="4"/>
        <v>48000</v>
      </c>
      <c r="H34" s="70">
        <f>G34/1.12</f>
        <v>42857.142857142855</v>
      </c>
      <c r="I34" s="125" t="s">
        <v>88</v>
      </c>
      <c r="J34" s="7">
        <v>15</v>
      </c>
      <c r="K34" s="7" t="s">
        <v>4</v>
      </c>
      <c r="L34" s="7">
        <v>149</v>
      </c>
      <c r="M34" s="7"/>
      <c r="N34" s="37">
        <f t="shared" si="5"/>
        <v>214.28571428571428</v>
      </c>
    </row>
    <row r="35" spans="1:14" s="9" customFormat="1" ht="12.75">
      <c r="A35" s="18">
        <f t="shared" si="6"/>
        <v>4</v>
      </c>
      <c r="B35" s="86" t="s">
        <v>132</v>
      </c>
      <c r="C35" s="7" t="s">
        <v>101</v>
      </c>
      <c r="D35" s="94" t="s">
        <v>74</v>
      </c>
      <c r="E35" s="135">
        <v>100</v>
      </c>
      <c r="F35" s="93">
        <v>120</v>
      </c>
      <c r="G35" s="93">
        <f t="shared" si="4"/>
        <v>12000</v>
      </c>
      <c r="H35" s="70">
        <f>G35/1.12</f>
        <v>10714.285714285714</v>
      </c>
      <c r="I35" s="126" t="s">
        <v>88</v>
      </c>
      <c r="J35" s="7">
        <v>15</v>
      </c>
      <c r="K35" s="7" t="s">
        <v>4</v>
      </c>
      <c r="L35" s="7">
        <v>149</v>
      </c>
      <c r="M35" s="7"/>
      <c r="N35" s="37">
        <f t="shared" si="5"/>
        <v>107.14285714285714</v>
      </c>
    </row>
    <row r="36" spans="1:14" s="9" customFormat="1" ht="12.75">
      <c r="A36" s="18">
        <f t="shared" si="6"/>
        <v>5</v>
      </c>
      <c r="B36" s="107" t="s">
        <v>103</v>
      </c>
      <c r="C36" s="7" t="s">
        <v>224</v>
      </c>
      <c r="D36" s="94" t="s">
        <v>13</v>
      </c>
      <c r="E36" s="98">
        <v>1</v>
      </c>
      <c r="F36" s="99">
        <v>530000</v>
      </c>
      <c r="G36" s="19">
        <f t="shared" si="4"/>
        <v>530000</v>
      </c>
      <c r="H36" s="70">
        <v>530000</v>
      </c>
      <c r="I36" s="7" t="s">
        <v>56</v>
      </c>
      <c r="J36" s="7">
        <v>365</v>
      </c>
      <c r="K36" s="7" t="s">
        <v>4</v>
      </c>
      <c r="L36" s="44">
        <v>159</v>
      </c>
      <c r="M36" s="7"/>
      <c r="N36" s="37">
        <f t="shared" si="5"/>
        <v>530000</v>
      </c>
    </row>
    <row r="37" spans="1:14" s="9" customFormat="1" ht="12.75">
      <c r="A37" s="18">
        <f t="shared" si="6"/>
        <v>6</v>
      </c>
      <c r="B37" s="86" t="s">
        <v>168</v>
      </c>
      <c r="C37" s="7" t="s">
        <v>101</v>
      </c>
      <c r="D37" s="91" t="s">
        <v>74</v>
      </c>
      <c r="E37" s="135">
        <v>30</v>
      </c>
      <c r="F37" s="93">
        <v>600</v>
      </c>
      <c r="G37" s="93">
        <f t="shared" si="4"/>
        <v>18000</v>
      </c>
      <c r="H37" s="70">
        <f aca="true" t="shared" si="7" ref="H37:H58">G37/1.12</f>
        <v>16071.42857142857</v>
      </c>
      <c r="I37" s="126" t="s">
        <v>88</v>
      </c>
      <c r="J37" s="7">
        <v>15</v>
      </c>
      <c r="K37" s="7" t="s">
        <v>4</v>
      </c>
      <c r="L37" s="7">
        <v>149</v>
      </c>
      <c r="M37" s="7"/>
      <c r="N37" s="37">
        <f t="shared" si="5"/>
        <v>535.7142857142857</v>
      </c>
    </row>
    <row r="38" spans="1:14" s="9" customFormat="1" ht="12.75">
      <c r="A38" s="18">
        <f t="shared" si="6"/>
        <v>7</v>
      </c>
      <c r="B38" s="86" t="s">
        <v>165</v>
      </c>
      <c r="C38" s="7" t="s">
        <v>101</v>
      </c>
      <c r="D38" s="91" t="s">
        <v>219</v>
      </c>
      <c r="E38" s="97">
        <v>1</v>
      </c>
      <c r="F38" s="92">
        <v>5600</v>
      </c>
      <c r="G38" s="93">
        <f t="shared" si="4"/>
        <v>5600</v>
      </c>
      <c r="H38" s="70">
        <f t="shared" si="7"/>
        <v>4999.999999999999</v>
      </c>
      <c r="I38" s="105" t="s">
        <v>58</v>
      </c>
      <c r="J38" s="18">
        <v>15</v>
      </c>
      <c r="K38" s="18" t="s">
        <v>90</v>
      </c>
      <c r="L38" s="7">
        <v>149</v>
      </c>
      <c r="M38" s="18"/>
      <c r="N38" s="37">
        <f t="shared" si="5"/>
        <v>4999.999999999999</v>
      </c>
    </row>
    <row r="39" spans="1:14" s="10" customFormat="1" ht="12.75">
      <c r="A39" s="18">
        <f t="shared" si="6"/>
        <v>8</v>
      </c>
      <c r="B39" s="86" t="s">
        <v>206</v>
      </c>
      <c r="C39" s="7" t="s">
        <v>101</v>
      </c>
      <c r="D39" s="120" t="s">
        <v>11</v>
      </c>
      <c r="E39" s="97">
        <v>2</v>
      </c>
      <c r="F39" s="93">
        <v>5520</v>
      </c>
      <c r="G39" s="93">
        <f t="shared" si="4"/>
        <v>11040</v>
      </c>
      <c r="H39" s="70">
        <f t="shared" si="7"/>
        <v>9857.142857142857</v>
      </c>
      <c r="I39" s="105" t="s">
        <v>58</v>
      </c>
      <c r="J39" s="7">
        <v>15</v>
      </c>
      <c r="K39" s="7" t="s">
        <v>4</v>
      </c>
      <c r="L39" s="7">
        <v>149</v>
      </c>
      <c r="M39" s="7"/>
      <c r="N39" s="37">
        <f t="shared" si="5"/>
        <v>4928.571428571428</v>
      </c>
    </row>
    <row r="40" spans="1:14" s="29" customFormat="1" ht="12.75">
      <c r="A40" s="18">
        <f t="shared" si="6"/>
        <v>9</v>
      </c>
      <c r="B40" s="127" t="s">
        <v>207</v>
      </c>
      <c r="C40" s="7" t="s">
        <v>101</v>
      </c>
      <c r="D40" s="120" t="s">
        <v>11</v>
      </c>
      <c r="E40" s="128">
        <v>30</v>
      </c>
      <c r="F40" s="108">
        <v>5690</v>
      </c>
      <c r="G40" s="99">
        <f>F40*E40</f>
        <v>170700</v>
      </c>
      <c r="H40" s="70">
        <f t="shared" si="7"/>
        <v>152410.71428571426</v>
      </c>
      <c r="I40" s="105" t="s">
        <v>58</v>
      </c>
      <c r="J40" s="7">
        <v>15</v>
      </c>
      <c r="K40" s="7" t="s">
        <v>4</v>
      </c>
      <c r="L40" s="7">
        <v>149</v>
      </c>
      <c r="M40" s="7"/>
      <c r="N40" s="37">
        <f t="shared" si="5"/>
        <v>5080.357142857142</v>
      </c>
    </row>
    <row r="41" spans="1:14" s="9" customFormat="1" ht="12.75">
      <c r="A41" s="18">
        <f t="shared" si="6"/>
        <v>10</v>
      </c>
      <c r="B41" s="127" t="s">
        <v>208</v>
      </c>
      <c r="C41" s="7" t="s">
        <v>101</v>
      </c>
      <c r="D41" s="120" t="s">
        <v>11</v>
      </c>
      <c r="E41" s="128">
        <v>2</v>
      </c>
      <c r="F41" s="108">
        <v>4500</v>
      </c>
      <c r="G41" s="99">
        <f>F41*E41</f>
        <v>9000</v>
      </c>
      <c r="H41" s="70">
        <f t="shared" si="7"/>
        <v>8035.714285714285</v>
      </c>
      <c r="I41" s="105" t="s">
        <v>58</v>
      </c>
      <c r="J41" s="7">
        <v>15</v>
      </c>
      <c r="K41" s="7" t="s">
        <v>4</v>
      </c>
      <c r="L41" s="7">
        <v>149</v>
      </c>
      <c r="M41" s="7"/>
      <c r="N41" s="37">
        <f t="shared" si="5"/>
        <v>4017.8571428571427</v>
      </c>
    </row>
    <row r="42" spans="1:14" s="9" customFormat="1" ht="12.75">
      <c r="A42" s="18">
        <f t="shared" si="6"/>
        <v>11</v>
      </c>
      <c r="B42" s="86" t="s">
        <v>209</v>
      </c>
      <c r="C42" s="7" t="s">
        <v>101</v>
      </c>
      <c r="D42" s="96" t="s">
        <v>11</v>
      </c>
      <c r="E42" s="97">
        <v>2</v>
      </c>
      <c r="F42" s="93">
        <v>6630</v>
      </c>
      <c r="G42" s="93">
        <f aca="true" t="shared" si="8" ref="G42:G48">E42*F42</f>
        <v>13260</v>
      </c>
      <c r="H42" s="70">
        <f t="shared" si="7"/>
        <v>11839.285714285714</v>
      </c>
      <c r="I42" s="105" t="s">
        <v>58</v>
      </c>
      <c r="J42" s="7">
        <v>15</v>
      </c>
      <c r="K42" s="7" t="s">
        <v>4</v>
      </c>
      <c r="L42" s="7">
        <v>149</v>
      </c>
      <c r="M42" s="7"/>
      <c r="N42" s="37">
        <f t="shared" si="5"/>
        <v>5919.642857142857</v>
      </c>
    </row>
    <row r="43" spans="1:14" s="9" customFormat="1" ht="12.75">
      <c r="A43" s="18">
        <f t="shared" si="6"/>
        <v>12</v>
      </c>
      <c r="B43" s="86" t="s">
        <v>210</v>
      </c>
      <c r="C43" s="7" t="s">
        <v>101</v>
      </c>
      <c r="D43" s="96" t="s">
        <v>11</v>
      </c>
      <c r="E43" s="97">
        <v>2</v>
      </c>
      <c r="F43" s="93">
        <v>6690</v>
      </c>
      <c r="G43" s="93">
        <f t="shared" si="8"/>
        <v>13380</v>
      </c>
      <c r="H43" s="70">
        <f t="shared" si="7"/>
        <v>11946.42857142857</v>
      </c>
      <c r="I43" s="105" t="s">
        <v>58</v>
      </c>
      <c r="J43" s="7">
        <v>15</v>
      </c>
      <c r="K43" s="7" t="s">
        <v>4</v>
      </c>
      <c r="L43" s="7">
        <v>149</v>
      </c>
      <c r="M43" s="7"/>
      <c r="N43" s="37">
        <f t="shared" si="5"/>
        <v>5973.214285714285</v>
      </c>
    </row>
    <row r="44" spans="1:14" s="9" customFormat="1" ht="12.75">
      <c r="A44" s="18">
        <f t="shared" si="6"/>
        <v>13</v>
      </c>
      <c r="B44" s="86" t="s">
        <v>211</v>
      </c>
      <c r="C44" s="7" t="s">
        <v>101</v>
      </c>
      <c r="D44" s="96" t="s">
        <v>11</v>
      </c>
      <c r="E44" s="97">
        <v>8</v>
      </c>
      <c r="F44" s="93">
        <v>5760</v>
      </c>
      <c r="G44" s="93">
        <f t="shared" si="8"/>
        <v>46080</v>
      </c>
      <c r="H44" s="70">
        <f t="shared" si="7"/>
        <v>41142.85714285714</v>
      </c>
      <c r="I44" s="105" t="s">
        <v>58</v>
      </c>
      <c r="J44" s="7">
        <v>15</v>
      </c>
      <c r="K44" s="7" t="s">
        <v>4</v>
      </c>
      <c r="L44" s="7">
        <v>149</v>
      </c>
      <c r="M44" s="7"/>
      <c r="N44" s="37">
        <f t="shared" si="5"/>
        <v>5142.857142857142</v>
      </c>
    </row>
    <row r="45" spans="1:14" s="9" customFormat="1" ht="12.75">
      <c r="A45" s="18">
        <f t="shared" si="6"/>
        <v>14</v>
      </c>
      <c r="B45" s="86" t="s">
        <v>213</v>
      </c>
      <c r="C45" s="7" t="s">
        <v>101</v>
      </c>
      <c r="D45" s="96" t="s">
        <v>11</v>
      </c>
      <c r="E45" s="94">
        <v>40</v>
      </c>
      <c r="F45" s="99">
        <v>1875</v>
      </c>
      <c r="G45" s="93">
        <f t="shared" si="8"/>
        <v>75000</v>
      </c>
      <c r="H45" s="70">
        <f t="shared" si="7"/>
        <v>66964.28571428571</v>
      </c>
      <c r="I45" s="105" t="s">
        <v>58</v>
      </c>
      <c r="J45" s="7">
        <v>15</v>
      </c>
      <c r="K45" s="7" t="s">
        <v>4</v>
      </c>
      <c r="L45" s="7">
        <v>149</v>
      </c>
      <c r="M45" s="7"/>
      <c r="N45" s="37">
        <f t="shared" si="5"/>
        <v>1674.1071428571427</v>
      </c>
    </row>
    <row r="46" spans="1:14" s="9" customFormat="1" ht="12.75">
      <c r="A46" s="18">
        <f t="shared" si="6"/>
        <v>15</v>
      </c>
      <c r="B46" s="86" t="s">
        <v>212</v>
      </c>
      <c r="C46" s="7" t="s">
        <v>101</v>
      </c>
      <c r="D46" s="96" t="s">
        <v>11</v>
      </c>
      <c r="E46" s="97">
        <v>7</v>
      </c>
      <c r="F46" s="93">
        <v>5400</v>
      </c>
      <c r="G46" s="93">
        <f t="shared" si="8"/>
        <v>37800</v>
      </c>
      <c r="H46" s="70">
        <f t="shared" si="7"/>
        <v>33750</v>
      </c>
      <c r="I46" s="105" t="s">
        <v>58</v>
      </c>
      <c r="J46" s="7">
        <v>15</v>
      </c>
      <c r="K46" s="7" t="s">
        <v>4</v>
      </c>
      <c r="L46" s="7">
        <v>149</v>
      </c>
      <c r="M46" s="7"/>
      <c r="N46" s="37">
        <f t="shared" si="5"/>
        <v>4821.428571428572</v>
      </c>
    </row>
    <row r="47" spans="1:14" s="9" customFormat="1" ht="20.25">
      <c r="A47" s="18">
        <f t="shared" si="6"/>
        <v>16</v>
      </c>
      <c r="B47" s="86" t="s">
        <v>166</v>
      </c>
      <c r="C47" s="7" t="s">
        <v>101</v>
      </c>
      <c r="D47" s="94" t="s">
        <v>74</v>
      </c>
      <c r="E47" s="97">
        <v>40</v>
      </c>
      <c r="F47" s="92">
        <v>700</v>
      </c>
      <c r="G47" s="93">
        <f t="shared" si="8"/>
        <v>28000</v>
      </c>
      <c r="H47" s="70">
        <f t="shared" si="7"/>
        <v>24999.999999999996</v>
      </c>
      <c r="I47" s="105" t="s">
        <v>58</v>
      </c>
      <c r="J47" s="7">
        <v>15</v>
      </c>
      <c r="K47" s="7" t="s">
        <v>4</v>
      </c>
      <c r="L47" s="7">
        <v>149</v>
      </c>
      <c r="M47" s="7"/>
      <c r="N47" s="37">
        <f t="shared" si="5"/>
        <v>624.9999999999999</v>
      </c>
    </row>
    <row r="48" spans="1:14" s="9" customFormat="1" ht="12.75">
      <c r="A48" s="18">
        <f t="shared" si="6"/>
        <v>17</v>
      </c>
      <c r="B48" s="86" t="s">
        <v>167</v>
      </c>
      <c r="C48" s="7" t="s">
        <v>101</v>
      </c>
      <c r="D48" s="91" t="s">
        <v>74</v>
      </c>
      <c r="E48" s="97">
        <v>150</v>
      </c>
      <c r="F48" s="92">
        <v>190</v>
      </c>
      <c r="G48" s="93">
        <f t="shared" si="8"/>
        <v>28500</v>
      </c>
      <c r="H48" s="70">
        <f t="shared" si="7"/>
        <v>25446.42857142857</v>
      </c>
      <c r="I48" s="105" t="s">
        <v>58</v>
      </c>
      <c r="J48" s="7">
        <v>15</v>
      </c>
      <c r="K48" s="7" t="s">
        <v>4</v>
      </c>
      <c r="L48" s="7">
        <v>149</v>
      </c>
      <c r="M48" s="7"/>
      <c r="N48" s="37">
        <f t="shared" si="5"/>
        <v>169.64285714285714</v>
      </c>
    </row>
    <row r="49" spans="1:14" s="9" customFormat="1" ht="12.75">
      <c r="A49" s="18">
        <f t="shared" si="6"/>
        <v>18</v>
      </c>
      <c r="B49" s="86" t="s">
        <v>25</v>
      </c>
      <c r="C49" s="7" t="s">
        <v>101</v>
      </c>
      <c r="D49" s="91" t="s">
        <v>221</v>
      </c>
      <c r="E49" s="135">
        <v>3000</v>
      </c>
      <c r="F49" s="93">
        <v>80</v>
      </c>
      <c r="G49" s="93">
        <f>F49*E49</f>
        <v>240000</v>
      </c>
      <c r="H49" s="70">
        <f t="shared" si="7"/>
        <v>214285.71428571426</v>
      </c>
      <c r="I49" s="125" t="s">
        <v>106</v>
      </c>
      <c r="J49" s="7">
        <v>15</v>
      </c>
      <c r="K49" s="7" t="s">
        <v>4</v>
      </c>
      <c r="L49" s="7">
        <v>149</v>
      </c>
      <c r="M49" s="7"/>
      <c r="N49" s="37">
        <f t="shared" si="5"/>
        <v>71.42857142857142</v>
      </c>
    </row>
    <row r="50" spans="1:14" s="10" customFormat="1" ht="12.75">
      <c r="A50" s="18">
        <f t="shared" si="6"/>
        <v>19</v>
      </c>
      <c r="B50" s="86" t="s">
        <v>178</v>
      </c>
      <c r="C50" s="7" t="s">
        <v>101</v>
      </c>
      <c r="D50" s="94" t="s">
        <v>74</v>
      </c>
      <c r="E50" s="135">
        <v>10</v>
      </c>
      <c r="F50" s="93">
        <v>960</v>
      </c>
      <c r="G50" s="93">
        <f>F50*E50</f>
        <v>9600</v>
      </c>
      <c r="H50" s="70">
        <f t="shared" si="7"/>
        <v>8571.42857142857</v>
      </c>
      <c r="I50" s="105" t="s">
        <v>58</v>
      </c>
      <c r="J50" s="7">
        <v>15</v>
      </c>
      <c r="K50" s="7" t="s">
        <v>4</v>
      </c>
      <c r="L50" s="7">
        <v>149</v>
      </c>
      <c r="M50" s="7"/>
      <c r="N50" s="37">
        <f t="shared" si="5"/>
        <v>857.1428571428571</v>
      </c>
    </row>
    <row r="51" spans="1:14" s="10" customFormat="1" ht="12.75">
      <c r="A51" s="18">
        <f t="shared" si="6"/>
        <v>20</v>
      </c>
      <c r="B51" s="129" t="s">
        <v>179</v>
      </c>
      <c r="C51" s="7" t="s">
        <v>101</v>
      </c>
      <c r="D51" s="94" t="s">
        <v>74</v>
      </c>
      <c r="E51" s="135">
        <v>20</v>
      </c>
      <c r="F51" s="93">
        <v>700</v>
      </c>
      <c r="G51" s="93">
        <f>F51*E51</f>
        <v>14000</v>
      </c>
      <c r="H51" s="70">
        <f t="shared" si="7"/>
        <v>12499.999999999998</v>
      </c>
      <c r="I51" s="105" t="s">
        <v>58</v>
      </c>
      <c r="J51" s="7">
        <v>15</v>
      </c>
      <c r="K51" s="7" t="s">
        <v>4</v>
      </c>
      <c r="L51" s="7">
        <v>149</v>
      </c>
      <c r="M51" s="7"/>
      <c r="N51" s="37">
        <f t="shared" si="5"/>
        <v>624.9999999999999</v>
      </c>
    </row>
    <row r="52" spans="1:14" s="9" customFormat="1" ht="12.75">
      <c r="A52" s="18">
        <f t="shared" si="6"/>
        <v>21</v>
      </c>
      <c r="B52" s="129" t="s">
        <v>70</v>
      </c>
      <c r="C52" s="7" t="s">
        <v>101</v>
      </c>
      <c r="D52" s="130" t="s">
        <v>74</v>
      </c>
      <c r="E52" s="135">
        <v>10</v>
      </c>
      <c r="F52" s="93">
        <v>1800</v>
      </c>
      <c r="G52" s="93">
        <f>F52*E52</f>
        <v>18000</v>
      </c>
      <c r="H52" s="70">
        <f t="shared" si="7"/>
        <v>16071.42857142857</v>
      </c>
      <c r="I52" s="105" t="s">
        <v>58</v>
      </c>
      <c r="J52" s="7">
        <v>15</v>
      </c>
      <c r="K52" s="7" t="s">
        <v>4</v>
      </c>
      <c r="L52" s="7">
        <v>149</v>
      </c>
      <c r="M52" s="7"/>
      <c r="N52" s="37">
        <f t="shared" si="5"/>
        <v>1607.142857142857</v>
      </c>
    </row>
    <row r="53" spans="1:14" s="9" customFormat="1" ht="12.75">
      <c r="A53" s="18">
        <f t="shared" si="6"/>
        <v>22</v>
      </c>
      <c r="B53" s="90" t="s">
        <v>93</v>
      </c>
      <c r="C53" s="7" t="s">
        <v>101</v>
      </c>
      <c r="D53" s="91" t="s">
        <v>13</v>
      </c>
      <c r="E53" s="98">
        <v>1</v>
      </c>
      <c r="F53" s="99">
        <v>515000</v>
      </c>
      <c r="G53" s="19">
        <f>E53*F53</f>
        <v>515000</v>
      </c>
      <c r="H53" s="70">
        <f t="shared" si="7"/>
        <v>459821.4285714285</v>
      </c>
      <c r="I53" s="7" t="s">
        <v>56</v>
      </c>
      <c r="J53" s="7">
        <v>365</v>
      </c>
      <c r="K53" s="7" t="s">
        <v>4</v>
      </c>
      <c r="L53" s="7">
        <v>151</v>
      </c>
      <c r="M53" s="7"/>
      <c r="N53" s="37">
        <f t="shared" si="5"/>
        <v>459821.4285714285</v>
      </c>
    </row>
    <row r="54" spans="1:14" s="9" customFormat="1" ht="12.75">
      <c r="A54" s="18">
        <f t="shared" si="6"/>
        <v>23</v>
      </c>
      <c r="B54" s="106" t="s">
        <v>75</v>
      </c>
      <c r="C54" s="7" t="s">
        <v>101</v>
      </c>
      <c r="D54" s="91" t="s">
        <v>13</v>
      </c>
      <c r="E54" s="94">
        <v>1</v>
      </c>
      <c r="F54" s="108">
        <v>190000</v>
      </c>
      <c r="G54" s="19">
        <f>E54*F54</f>
        <v>190000</v>
      </c>
      <c r="H54" s="70">
        <f t="shared" si="7"/>
        <v>169642.85714285713</v>
      </c>
      <c r="I54" s="7" t="s">
        <v>56</v>
      </c>
      <c r="J54" s="7">
        <v>365</v>
      </c>
      <c r="K54" s="7" t="s">
        <v>4</v>
      </c>
      <c r="L54" s="44">
        <v>159</v>
      </c>
      <c r="M54" s="103"/>
      <c r="N54" s="37">
        <f t="shared" si="5"/>
        <v>169642.85714285713</v>
      </c>
    </row>
    <row r="55" spans="1:14" s="31" customFormat="1" ht="12.75">
      <c r="A55" s="18">
        <f t="shared" si="6"/>
        <v>24</v>
      </c>
      <c r="B55" s="90" t="s">
        <v>104</v>
      </c>
      <c r="C55" s="7" t="s">
        <v>101</v>
      </c>
      <c r="D55" s="91" t="s">
        <v>74</v>
      </c>
      <c r="E55" s="135">
        <v>10</v>
      </c>
      <c r="F55" s="93">
        <v>750</v>
      </c>
      <c r="G55" s="93">
        <f aca="true" t="shared" si="9" ref="G55:G60">F55*E55</f>
        <v>7500</v>
      </c>
      <c r="H55" s="70">
        <f t="shared" si="7"/>
        <v>6696.428571428571</v>
      </c>
      <c r="I55" s="105" t="s">
        <v>58</v>
      </c>
      <c r="J55" s="7">
        <v>15</v>
      </c>
      <c r="K55" s="7" t="s">
        <v>4</v>
      </c>
      <c r="L55" s="7">
        <v>149</v>
      </c>
      <c r="M55" s="7"/>
      <c r="N55" s="37">
        <f t="shared" si="5"/>
        <v>669.6428571428571</v>
      </c>
    </row>
    <row r="56" spans="1:14" s="9" customFormat="1" ht="12.75">
      <c r="A56" s="18">
        <f t="shared" si="6"/>
        <v>25</v>
      </c>
      <c r="B56" s="90" t="s">
        <v>105</v>
      </c>
      <c r="C56" s="7" t="s">
        <v>101</v>
      </c>
      <c r="D56" s="91" t="s">
        <v>74</v>
      </c>
      <c r="E56" s="135">
        <v>10</v>
      </c>
      <c r="F56" s="93">
        <v>750</v>
      </c>
      <c r="G56" s="93">
        <f t="shared" si="9"/>
        <v>7500</v>
      </c>
      <c r="H56" s="70">
        <f t="shared" si="7"/>
        <v>6696.428571428571</v>
      </c>
      <c r="I56" s="105" t="s">
        <v>58</v>
      </c>
      <c r="J56" s="7">
        <v>15</v>
      </c>
      <c r="K56" s="7" t="s">
        <v>4</v>
      </c>
      <c r="L56" s="7">
        <v>149</v>
      </c>
      <c r="M56" s="7"/>
      <c r="N56" s="37">
        <f t="shared" si="5"/>
        <v>669.6428571428571</v>
      </c>
    </row>
    <row r="57" spans="1:14" s="9" customFormat="1" ht="24" customHeight="1">
      <c r="A57" s="18">
        <f t="shared" si="6"/>
        <v>26</v>
      </c>
      <c r="B57" s="86" t="s">
        <v>226</v>
      </c>
      <c r="C57" s="7" t="s">
        <v>101</v>
      </c>
      <c r="D57" s="91" t="s">
        <v>13</v>
      </c>
      <c r="E57" s="94">
        <v>1</v>
      </c>
      <c r="F57" s="108">
        <v>75000</v>
      </c>
      <c r="G57" s="93">
        <f t="shared" si="9"/>
        <v>75000</v>
      </c>
      <c r="H57" s="70">
        <f t="shared" si="7"/>
        <v>66964.28571428571</v>
      </c>
      <c r="I57" s="7" t="s">
        <v>114</v>
      </c>
      <c r="J57" s="7">
        <v>15</v>
      </c>
      <c r="K57" s="7" t="s">
        <v>4</v>
      </c>
      <c r="L57" s="44">
        <v>159</v>
      </c>
      <c r="M57" s="7"/>
      <c r="N57" s="37">
        <f t="shared" si="5"/>
        <v>66964.28571428571</v>
      </c>
    </row>
    <row r="58" spans="1:14" s="9" customFormat="1" ht="12.75">
      <c r="A58" s="18">
        <f t="shared" si="6"/>
        <v>27</v>
      </c>
      <c r="B58" s="90" t="s">
        <v>180</v>
      </c>
      <c r="C58" s="7" t="s">
        <v>101</v>
      </c>
      <c r="D58" s="91" t="s">
        <v>74</v>
      </c>
      <c r="E58" s="135">
        <v>5</v>
      </c>
      <c r="F58" s="93">
        <v>1800</v>
      </c>
      <c r="G58" s="93">
        <f t="shared" si="9"/>
        <v>9000</v>
      </c>
      <c r="H58" s="70">
        <f t="shared" si="7"/>
        <v>8035.714285714285</v>
      </c>
      <c r="I58" s="105" t="s">
        <v>58</v>
      </c>
      <c r="J58" s="7">
        <v>15</v>
      </c>
      <c r="K58" s="7" t="s">
        <v>4</v>
      </c>
      <c r="L58" s="7">
        <v>149</v>
      </c>
      <c r="M58" s="7"/>
      <c r="N58" s="37">
        <f t="shared" si="5"/>
        <v>1607.142857142857</v>
      </c>
    </row>
    <row r="59" spans="1:14" s="31" customFormat="1" ht="12.75">
      <c r="A59" s="18">
        <f t="shared" si="6"/>
        <v>28</v>
      </c>
      <c r="B59" s="86" t="s">
        <v>76</v>
      </c>
      <c r="C59" s="7" t="s">
        <v>101</v>
      </c>
      <c r="D59" s="91" t="s">
        <v>13</v>
      </c>
      <c r="E59" s="94">
        <v>1</v>
      </c>
      <c r="F59" s="108">
        <v>201600</v>
      </c>
      <c r="G59" s="93">
        <f t="shared" si="9"/>
        <v>201600</v>
      </c>
      <c r="H59" s="70">
        <v>201600</v>
      </c>
      <c r="I59" s="7" t="s">
        <v>56</v>
      </c>
      <c r="J59" s="7">
        <v>365</v>
      </c>
      <c r="K59" s="7" t="s">
        <v>4</v>
      </c>
      <c r="L59" s="44">
        <v>159</v>
      </c>
      <c r="M59" s="7"/>
      <c r="N59" s="37">
        <f t="shared" si="5"/>
        <v>201600</v>
      </c>
    </row>
    <row r="60" spans="1:14" s="9" customFormat="1" ht="12.75">
      <c r="A60" s="18">
        <f t="shared" si="6"/>
        <v>29</v>
      </c>
      <c r="B60" s="90" t="s">
        <v>225</v>
      </c>
      <c r="C60" s="7" t="s">
        <v>101</v>
      </c>
      <c r="D60" s="91" t="s">
        <v>74</v>
      </c>
      <c r="E60" s="135">
        <v>300</v>
      </c>
      <c r="F60" s="93">
        <v>22</v>
      </c>
      <c r="G60" s="93">
        <f t="shared" si="9"/>
        <v>6600</v>
      </c>
      <c r="H60" s="70">
        <f>G60/1.12</f>
        <v>5892.857142857142</v>
      </c>
      <c r="I60" s="125" t="s">
        <v>106</v>
      </c>
      <c r="J60" s="7">
        <v>15</v>
      </c>
      <c r="K60" s="7" t="s">
        <v>4</v>
      </c>
      <c r="L60" s="7">
        <v>149</v>
      </c>
      <c r="M60" s="7"/>
      <c r="N60" s="37">
        <f t="shared" si="5"/>
        <v>19.642857142857142</v>
      </c>
    </row>
    <row r="61" spans="1:14" s="9" customFormat="1" ht="12.75">
      <c r="A61" s="18">
        <f t="shared" si="6"/>
        <v>30</v>
      </c>
      <c r="B61" s="86" t="s">
        <v>15</v>
      </c>
      <c r="C61" s="7" t="s">
        <v>101</v>
      </c>
      <c r="D61" s="91" t="s">
        <v>74</v>
      </c>
      <c r="E61" s="135">
        <v>1</v>
      </c>
      <c r="F61" s="93">
        <v>10000</v>
      </c>
      <c r="G61" s="93">
        <f>E61*F61</f>
        <v>10000</v>
      </c>
      <c r="H61" s="70">
        <f aca="true" t="shared" si="10" ref="H61:H66">G61/1.12</f>
        <v>8928.571428571428</v>
      </c>
      <c r="I61" s="126" t="s">
        <v>88</v>
      </c>
      <c r="J61" s="7">
        <v>15</v>
      </c>
      <c r="K61" s="7" t="s">
        <v>4</v>
      </c>
      <c r="L61" s="7">
        <v>149</v>
      </c>
      <c r="M61" s="7"/>
      <c r="N61" s="37">
        <f t="shared" si="5"/>
        <v>8928.571428571428</v>
      </c>
    </row>
    <row r="62" spans="1:14" s="9" customFormat="1" ht="12.75">
      <c r="A62" s="18">
        <f t="shared" si="6"/>
        <v>31</v>
      </c>
      <c r="B62" s="86" t="s">
        <v>15</v>
      </c>
      <c r="C62" s="7" t="s">
        <v>101</v>
      </c>
      <c r="D62" s="91" t="s">
        <v>74</v>
      </c>
      <c r="E62" s="135">
        <v>15</v>
      </c>
      <c r="F62" s="93">
        <v>2000</v>
      </c>
      <c r="G62" s="93">
        <f>E62*F62</f>
        <v>30000</v>
      </c>
      <c r="H62" s="70">
        <f t="shared" si="10"/>
        <v>26785.714285714283</v>
      </c>
      <c r="I62" s="125" t="s">
        <v>122</v>
      </c>
      <c r="J62" s="7">
        <v>15</v>
      </c>
      <c r="K62" s="7" t="s">
        <v>4</v>
      </c>
      <c r="L62" s="7">
        <v>149</v>
      </c>
      <c r="M62" s="7"/>
      <c r="N62" s="37">
        <f t="shared" si="5"/>
        <v>1785.7142857142856</v>
      </c>
    </row>
    <row r="63" spans="1:14" s="9" customFormat="1" ht="12.75">
      <c r="A63" s="18">
        <f t="shared" si="6"/>
        <v>32</v>
      </c>
      <c r="B63" s="86" t="s">
        <v>15</v>
      </c>
      <c r="C63" s="7" t="s">
        <v>101</v>
      </c>
      <c r="D63" s="91" t="s">
        <v>74</v>
      </c>
      <c r="E63" s="135">
        <v>15</v>
      </c>
      <c r="F63" s="93">
        <v>1200</v>
      </c>
      <c r="G63" s="93">
        <f>E63*F63</f>
        <v>18000</v>
      </c>
      <c r="H63" s="70">
        <f t="shared" si="10"/>
        <v>16071.42857142857</v>
      </c>
      <c r="I63" s="126" t="s">
        <v>122</v>
      </c>
      <c r="J63" s="7">
        <v>15</v>
      </c>
      <c r="K63" s="7" t="s">
        <v>4</v>
      </c>
      <c r="L63" s="7">
        <v>149</v>
      </c>
      <c r="M63" s="7"/>
      <c r="N63" s="37">
        <f t="shared" si="5"/>
        <v>1071.4285714285713</v>
      </c>
    </row>
    <row r="64" spans="1:14" s="9" customFormat="1" ht="12.75">
      <c r="A64" s="18">
        <f t="shared" si="6"/>
        <v>33</v>
      </c>
      <c r="B64" s="90" t="s">
        <v>133</v>
      </c>
      <c r="C64" s="7" t="s">
        <v>101</v>
      </c>
      <c r="D64" s="91" t="s">
        <v>74</v>
      </c>
      <c r="E64" s="135">
        <v>10</v>
      </c>
      <c r="F64" s="93">
        <v>4200</v>
      </c>
      <c r="G64" s="93">
        <f>F64*E64</f>
        <v>42000</v>
      </c>
      <c r="H64" s="70">
        <f t="shared" si="10"/>
        <v>37500</v>
      </c>
      <c r="I64" s="105" t="s">
        <v>58</v>
      </c>
      <c r="J64" s="7">
        <v>15</v>
      </c>
      <c r="K64" s="7" t="s">
        <v>4</v>
      </c>
      <c r="L64" s="7">
        <v>149</v>
      </c>
      <c r="M64" s="7"/>
      <c r="N64" s="37">
        <f aca="true" t="shared" si="11" ref="N64:N95">H64/E64</f>
        <v>3750</v>
      </c>
    </row>
    <row r="65" spans="1:14" s="9" customFormat="1" ht="12.75">
      <c r="A65" s="18">
        <f t="shared" si="6"/>
        <v>34</v>
      </c>
      <c r="B65" s="90" t="s">
        <v>82</v>
      </c>
      <c r="C65" s="7" t="s">
        <v>101</v>
      </c>
      <c r="D65" s="91" t="s">
        <v>74</v>
      </c>
      <c r="E65" s="135">
        <v>3</v>
      </c>
      <c r="F65" s="93">
        <v>1800</v>
      </c>
      <c r="G65" s="93">
        <f>F65*E65</f>
        <v>5400</v>
      </c>
      <c r="H65" s="70">
        <f t="shared" si="10"/>
        <v>4821.428571428571</v>
      </c>
      <c r="I65" s="105" t="s">
        <v>58</v>
      </c>
      <c r="J65" s="7">
        <v>15</v>
      </c>
      <c r="K65" s="7" t="s">
        <v>4</v>
      </c>
      <c r="L65" s="7">
        <v>149</v>
      </c>
      <c r="M65" s="7"/>
      <c r="N65" s="37">
        <f t="shared" si="11"/>
        <v>1607.1428571428569</v>
      </c>
    </row>
    <row r="66" spans="1:14" s="9" customFormat="1" ht="12.75">
      <c r="A66" s="18">
        <f t="shared" si="6"/>
        <v>35</v>
      </c>
      <c r="B66" s="90" t="s">
        <v>187</v>
      </c>
      <c r="C66" s="7" t="s">
        <v>101</v>
      </c>
      <c r="D66" s="91" t="s">
        <v>74</v>
      </c>
      <c r="E66" s="135">
        <v>40</v>
      </c>
      <c r="F66" s="93">
        <v>2400</v>
      </c>
      <c r="G66" s="93">
        <f>F66*E66</f>
        <v>96000</v>
      </c>
      <c r="H66" s="70">
        <f t="shared" si="10"/>
        <v>85714.28571428571</v>
      </c>
      <c r="I66" s="105" t="s">
        <v>58</v>
      </c>
      <c r="J66" s="7">
        <v>15</v>
      </c>
      <c r="K66" s="7" t="s">
        <v>4</v>
      </c>
      <c r="L66" s="7">
        <v>149</v>
      </c>
      <c r="M66" s="7"/>
      <c r="N66" s="37">
        <f t="shared" si="11"/>
        <v>2142.8571428571427</v>
      </c>
    </row>
    <row r="67" spans="1:14" s="9" customFormat="1" ht="49.5" customHeight="1">
      <c r="A67" s="18">
        <f t="shared" si="6"/>
        <v>36</v>
      </c>
      <c r="B67" s="90" t="s">
        <v>234</v>
      </c>
      <c r="C67" s="7" t="s">
        <v>101</v>
      </c>
      <c r="D67" s="110" t="s">
        <v>13</v>
      </c>
      <c r="E67" s="98">
        <v>1</v>
      </c>
      <c r="F67" s="108">
        <v>40000</v>
      </c>
      <c r="G67" s="19">
        <f>E67*F67</f>
        <v>40000</v>
      </c>
      <c r="H67" s="70">
        <f>G67/1.12</f>
        <v>35714.28571428571</v>
      </c>
      <c r="I67" s="7" t="s">
        <v>58</v>
      </c>
      <c r="J67" s="7">
        <v>15</v>
      </c>
      <c r="K67" s="7" t="s">
        <v>4</v>
      </c>
      <c r="L67" s="44">
        <v>159</v>
      </c>
      <c r="M67" s="7"/>
      <c r="N67" s="37">
        <f t="shared" si="11"/>
        <v>35714.28571428571</v>
      </c>
    </row>
    <row r="68" spans="1:14" s="9" customFormat="1" ht="12.75">
      <c r="A68" s="18">
        <f t="shared" si="6"/>
        <v>37</v>
      </c>
      <c r="B68" s="90" t="s">
        <v>83</v>
      </c>
      <c r="C68" s="7" t="s">
        <v>101</v>
      </c>
      <c r="D68" s="91" t="s">
        <v>74</v>
      </c>
      <c r="E68" s="135">
        <v>10</v>
      </c>
      <c r="F68" s="93">
        <v>250</v>
      </c>
      <c r="G68" s="93">
        <f>F68*E68</f>
        <v>2500</v>
      </c>
      <c r="H68" s="70">
        <f>G68/1.12</f>
        <v>2232.142857142857</v>
      </c>
      <c r="I68" s="105" t="s">
        <v>58</v>
      </c>
      <c r="J68" s="7">
        <v>15</v>
      </c>
      <c r="K68" s="7" t="s">
        <v>4</v>
      </c>
      <c r="L68" s="7">
        <v>149</v>
      </c>
      <c r="M68" s="7"/>
      <c r="N68" s="37">
        <f t="shared" si="11"/>
        <v>223.2142857142857</v>
      </c>
    </row>
    <row r="69" spans="1:14" s="9" customFormat="1" ht="12.75">
      <c r="A69" s="18">
        <f t="shared" si="6"/>
        <v>38</v>
      </c>
      <c r="B69" s="104" t="s">
        <v>235</v>
      </c>
      <c r="C69" s="7" t="s">
        <v>101</v>
      </c>
      <c r="D69" s="110" t="s">
        <v>13</v>
      </c>
      <c r="E69" s="98">
        <v>1</v>
      </c>
      <c r="F69" s="108">
        <v>250000</v>
      </c>
      <c r="G69" s="19">
        <f aca="true" t="shared" si="12" ref="G69:G80">E69*F69</f>
        <v>250000</v>
      </c>
      <c r="H69" s="70">
        <v>250000</v>
      </c>
      <c r="I69" s="7" t="s">
        <v>56</v>
      </c>
      <c r="J69" s="7">
        <v>365</v>
      </c>
      <c r="K69" s="7" t="s">
        <v>4</v>
      </c>
      <c r="L69" s="44">
        <v>159</v>
      </c>
      <c r="M69" s="7"/>
      <c r="N69" s="37">
        <f t="shared" si="11"/>
        <v>250000</v>
      </c>
    </row>
    <row r="70" spans="1:14" s="9" customFormat="1" ht="12.75">
      <c r="A70" s="18">
        <f t="shared" si="6"/>
        <v>39</v>
      </c>
      <c r="B70" s="86" t="s">
        <v>240</v>
      </c>
      <c r="C70" s="7" t="s">
        <v>101</v>
      </c>
      <c r="D70" s="110" t="s">
        <v>13</v>
      </c>
      <c r="E70" s="98">
        <v>1</v>
      </c>
      <c r="F70" s="108">
        <v>23000</v>
      </c>
      <c r="G70" s="19">
        <f t="shared" si="12"/>
        <v>23000</v>
      </c>
      <c r="H70" s="70">
        <f aca="true" t="shared" si="13" ref="H70:H81">G70/1.12</f>
        <v>20535.714285714283</v>
      </c>
      <c r="I70" s="53" t="s">
        <v>58</v>
      </c>
      <c r="J70" s="7">
        <v>30</v>
      </c>
      <c r="K70" s="7" t="s">
        <v>4</v>
      </c>
      <c r="L70" s="44">
        <v>159</v>
      </c>
      <c r="M70" s="7"/>
      <c r="N70" s="37">
        <f t="shared" si="11"/>
        <v>20535.714285714283</v>
      </c>
    </row>
    <row r="71" spans="1:14" s="9" customFormat="1" ht="27" customHeight="1">
      <c r="A71" s="18">
        <f t="shared" si="6"/>
        <v>40</v>
      </c>
      <c r="B71" s="86" t="s">
        <v>241</v>
      </c>
      <c r="C71" s="7" t="s">
        <v>101</v>
      </c>
      <c r="D71" s="110" t="s">
        <v>13</v>
      </c>
      <c r="E71" s="98">
        <v>1</v>
      </c>
      <c r="F71" s="108">
        <v>25000</v>
      </c>
      <c r="G71" s="19">
        <f t="shared" si="12"/>
        <v>25000</v>
      </c>
      <c r="H71" s="70">
        <f t="shared" si="13"/>
        <v>22321.42857142857</v>
      </c>
      <c r="I71" s="53" t="s">
        <v>58</v>
      </c>
      <c r="J71" s="7">
        <v>30</v>
      </c>
      <c r="K71" s="7" t="s">
        <v>4</v>
      </c>
      <c r="L71" s="44">
        <v>159</v>
      </c>
      <c r="M71" s="7"/>
      <c r="N71" s="37">
        <f t="shared" si="11"/>
        <v>22321.42857142857</v>
      </c>
    </row>
    <row r="72" spans="1:14" s="9" customFormat="1" ht="20.25">
      <c r="A72" s="18">
        <f t="shared" si="6"/>
        <v>41</v>
      </c>
      <c r="B72" s="112" t="s">
        <v>236</v>
      </c>
      <c r="C72" s="7" t="s">
        <v>101</v>
      </c>
      <c r="D72" s="110" t="s">
        <v>13</v>
      </c>
      <c r="E72" s="98">
        <v>1</v>
      </c>
      <c r="F72" s="108">
        <v>31900</v>
      </c>
      <c r="G72" s="19">
        <f t="shared" si="12"/>
        <v>31900</v>
      </c>
      <c r="H72" s="70">
        <f t="shared" si="13"/>
        <v>28482.142857142855</v>
      </c>
      <c r="I72" s="7" t="s">
        <v>106</v>
      </c>
      <c r="J72" s="7">
        <v>30</v>
      </c>
      <c r="K72" s="7" t="s">
        <v>4</v>
      </c>
      <c r="L72" s="44">
        <v>159</v>
      </c>
      <c r="M72" s="7"/>
      <c r="N72" s="37">
        <f t="shared" si="11"/>
        <v>28482.142857142855</v>
      </c>
    </row>
    <row r="73" spans="1:14" s="9" customFormat="1" ht="12.75">
      <c r="A73" s="18">
        <f t="shared" si="6"/>
        <v>42</v>
      </c>
      <c r="B73" s="111" t="s">
        <v>237</v>
      </c>
      <c r="C73" s="7" t="s">
        <v>101</v>
      </c>
      <c r="D73" s="110" t="s">
        <v>13</v>
      </c>
      <c r="E73" s="98">
        <v>1</v>
      </c>
      <c r="F73" s="108">
        <v>50700</v>
      </c>
      <c r="G73" s="19">
        <f t="shared" si="12"/>
        <v>50700</v>
      </c>
      <c r="H73" s="70">
        <f t="shared" si="13"/>
        <v>45267.85714285714</v>
      </c>
      <c r="I73" s="7" t="s">
        <v>106</v>
      </c>
      <c r="J73" s="7">
        <v>30</v>
      </c>
      <c r="K73" s="7" t="s">
        <v>4</v>
      </c>
      <c r="L73" s="44">
        <v>159</v>
      </c>
      <c r="M73" s="7"/>
      <c r="N73" s="37">
        <f t="shared" si="11"/>
        <v>45267.85714285714</v>
      </c>
    </row>
    <row r="74" spans="1:14" s="9" customFormat="1" ht="21" customHeight="1">
      <c r="A74" s="18">
        <f t="shared" si="6"/>
        <v>43</v>
      </c>
      <c r="B74" s="112" t="s">
        <v>238</v>
      </c>
      <c r="C74" s="7" t="s">
        <v>101</v>
      </c>
      <c r="D74" s="110" t="s">
        <v>13</v>
      </c>
      <c r="E74" s="98">
        <v>1</v>
      </c>
      <c r="F74" s="108">
        <v>32000</v>
      </c>
      <c r="G74" s="19">
        <f t="shared" si="12"/>
        <v>32000</v>
      </c>
      <c r="H74" s="70">
        <f t="shared" si="13"/>
        <v>28571.42857142857</v>
      </c>
      <c r="I74" s="53" t="s">
        <v>106</v>
      </c>
      <c r="J74" s="7">
        <v>30</v>
      </c>
      <c r="K74" s="7" t="s">
        <v>4</v>
      </c>
      <c r="L74" s="44">
        <v>159</v>
      </c>
      <c r="M74" s="7"/>
      <c r="N74" s="37">
        <f t="shared" si="11"/>
        <v>28571.42857142857</v>
      </c>
    </row>
    <row r="75" spans="1:14" s="9" customFormat="1" ht="21" customHeight="1">
      <c r="A75" s="18">
        <f t="shared" si="6"/>
        <v>44</v>
      </c>
      <c r="B75" s="89" t="s">
        <v>239</v>
      </c>
      <c r="C75" s="7" t="s">
        <v>101</v>
      </c>
      <c r="D75" s="110" t="s">
        <v>13</v>
      </c>
      <c r="E75" s="98">
        <v>1</v>
      </c>
      <c r="F75" s="108">
        <v>150000</v>
      </c>
      <c r="G75" s="19">
        <f t="shared" si="12"/>
        <v>150000</v>
      </c>
      <c r="H75" s="70">
        <f t="shared" si="13"/>
        <v>133928.57142857142</v>
      </c>
      <c r="I75" s="53" t="s">
        <v>58</v>
      </c>
      <c r="J75" s="7">
        <v>30</v>
      </c>
      <c r="K75" s="7" t="s">
        <v>4</v>
      </c>
      <c r="L75" s="44">
        <v>159</v>
      </c>
      <c r="M75" s="7"/>
      <c r="N75" s="37">
        <f t="shared" si="11"/>
        <v>133928.57142857142</v>
      </c>
    </row>
    <row r="76" spans="1:14" s="9" customFormat="1" ht="20.25">
      <c r="A76" s="18">
        <f t="shared" si="6"/>
        <v>45</v>
      </c>
      <c r="B76" s="89" t="s">
        <v>244</v>
      </c>
      <c r="C76" s="7" t="s">
        <v>101</v>
      </c>
      <c r="D76" s="110" t="s">
        <v>13</v>
      </c>
      <c r="E76" s="98">
        <v>1</v>
      </c>
      <c r="F76" s="108">
        <v>33000</v>
      </c>
      <c r="G76" s="19">
        <f t="shared" si="12"/>
        <v>33000</v>
      </c>
      <c r="H76" s="70">
        <f t="shared" si="13"/>
        <v>29464.28571428571</v>
      </c>
      <c r="I76" s="7" t="s">
        <v>58</v>
      </c>
      <c r="J76" s="7">
        <v>15</v>
      </c>
      <c r="K76" s="7" t="s">
        <v>4</v>
      </c>
      <c r="L76" s="44">
        <v>159</v>
      </c>
      <c r="M76" s="7"/>
      <c r="N76" s="37">
        <f t="shared" si="11"/>
        <v>29464.28571428571</v>
      </c>
    </row>
    <row r="77" spans="1:14" s="9" customFormat="1" ht="20.25">
      <c r="A77" s="18">
        <f t="shared" si="6"/>
        <v>46</v>
      </c>
      <c r="B77" s="89" t="s">
        <v>108</v>
      </c>
      <c r="C77" s="7" t="s">
        <v>101</v>
      </c>
      <c r="D77" s="110" t="s">
        <v>13</v>
      </c>
      <c r="E77" s="98">
        <v>1</v>
      </c>
      <c r="F77" s="108">
        <v>150500</v>
      </c>
      <c r="G77" s="19">
        <f t="shared" si="12"/>
        <v>150500</v>
      </c>
      <c r="H77" s="70">
        <f t="shared" si="13"/>
        <v>134375</v>
      </c>
      <c r="I77" s="53" t="s">
        <v>58</v>
      </c>
      <c r="J77" s="7">
        <v>30</v>
      </c>
      <c r="K77" s="7" t="s">
        <v>4</v>
      </c>
      <c r="L77" s="44">
        <v>159</v>
      </c>
      <c r="M77" s="7"/>
      <c r="N77" s="37">
        <f t="shared" si="11"/>
        <v>134375</v>
      </c>
    </row>
    <row r="78" spans="1:14" s="9" customFormat="1" ht="20.25">
      <c r="A78" s="18">
        <f t="shared" si="6"/>
        <v>47</v>
      </c>
      <c r="B78" s="89" t="s">
        <v>242</v>
      </c>
      <c r="C78" s="7" t="s">
        <v>101</v>
      </c>
      <c r="D78" s="110" t="s">
        <v>13</v>
      </c>
      <c r="E78" s="98">
        <v>1</v>
      </c>
      <c r="F78" s="108">
        <v>22700</v>
      </c>
      <c r="G78" s="19">
        <f t="shared" si="12"/>
        <v>22700</v>
      </c>
      <c r="H78" s="70">
        <f t="shared" si="13"/>
        <v>20267.85714285714</v>
      </c>
      <c r="I78" s="53" t="s">
        <v>58</v>
      </c>
      <c r="J78" s="7">
        <v>30</v>
      </c>
      <c r="K78" s="7" t="s">
        <v>4</v>
      </c>
      <c r="L78" s="44">
        <v>159</v>
      </c>
      <c r="M78" s="7"/>
      <c r="N78" s="37">
        <f t="shared" si="11"/>
        <v>20267.85714285714</v>
      </c>
    </row>
    <row r="79" spans="1:14" s="9" customFormat="1" ht="20.25">
      <c r="A79" s="18">
        <f t="shared" si="6"/>
        <v>48</v>
      </c>
      <c r="B79" s="89" t="s">
        <v>107</v>
      </c>
      <c r="C79" s="7" t="s">
        <v>101</v>
      </c>
      <c r="D79" s="110" t="s">
        <v>13</v>
      </c>
      <c r="E79" s="98">
        <v>1</v>
      </c>
      <c r="F79" s="108">
        <v>22500</v>
      </c>
      <c r="G79" s="19">
        <f t="shared" si="12"/>
        <v>22500</v>
      </c>
      <c r="H79" s="70">
        <f t="shared" si="13"/>
        <v>20089.285714285714</v>
      </c>
      <c r="I79" s="53" t="s">
        <v>58</v>
      </c>
      <c r="J79" s="7">
        <v>30</v>
      </c>
      <c r="K79" s="7" t="s">
        <v>4</v>
      </c>
      <c r="L79" s="44">
        <v>159</v>
      </c>
      <c r="M79" s="7"/>
      <c r="N79" s="37">
        <f t="shared" si="11"/>
        <v>20089.285714285714</v>
      </c>
    </row>
    <row r="80" spans="1:14" s="9" customFormat="1" ht="12.75">
      <c r="A80" s="18">
        <f t="shared" si="6"/>
        <v>49</v>
      </c>
      <c r="B80" s="89" t="s">
        <v>243</v>
      </c>
      <c r="C80" s="7" t="s">
        <v>101</v>
      </c>
      <c r="D80" s="110" t="s">
        <v>13</v>
      </c>
      <c r="E80" s="98">
        <v>1</v>
      </c>
      <c r="F80" s="108">
        <v>120000</v>
      </c>
      <c r="G80" s="19">
        <f t="shared" si="12"/>
        <v>120000</v>
      </c>
      <c r="H80" s="70">
        <f t="shared" si="13"/>
        <v>107142.85714285713</v>
      </c>
      <c r="I80" s="7" t="s">
        <v>106</v>
      </c>
      <c r="J80" s="7">
        <v>15</v>
      </c>
      <c r="K80" s="7" t="s">
        <v>4</v>
      </c>
      <c r="L80" s="44">
        <v>159</v>
      </c>
      <c r="M80" s="7"/>
      <c r="N80" s="37">
        <f t="shared" si="11"/>
        <v>107142.85714285713</v>
      </c>
    </row>
    <row r="81" spans="1:14" s="9" customFormat="1" ht="12.75">
      <c r="A81" s="18">
        <f t="shared" si="6"/>
        <v>50</v>
      </c>
      <c r="B81" s="87" t="s">
        <v>181</v>
      </c>
      <c r="C81" s="7" t="s">
        <v>101</v>
      </c>
      <c r="D81" s="91" t="s">
        <v>74</v>
      </c>
      <c r="E81" s="135">
        <v>10</v>
      </c>
      <c r="F81" s="93">
        <v>300</v>
      </c>
      <c r="G81" s="93">
        <f>F81*E81</f>
        <v>3000</v>
      </c>
      <c r="H81" s="70">
        <f t="shared" si="13"/>
        <v>2678.5714285714284</v>
      </c>
      <c r="I81" s="105" t="s">
        <v>58</v>
      </c>
      <c r="J81" s="7">
        <v>15</v>
      </c>
      <c r="K81" s="7" t="s">
        <v>4</v>
      </c>
      <c r="L81" s="7">
        <v>149</v>
      </c>
      <c r="M81" s="7"/>
      <c r="N81" s="37">
        <f t="shared" si="11"/>
        <v>267.85714285714283</v>
      </c>
    </row>
    <row r="82" spans="1:14" s="9" customFormat="1" ht="30">
      <c r="A82" s="18">
        <f t="shared" si="6"/>
        <v>51</v>
      </c>
      <c r="B82" s="89" t="s">
        <v>245</v>
      </c>
      <c r="C82" s="7" t="s">
        <v>101</v>
      </c>
      <c r="D82" s="91" t="s">
        <v>13</v>
      </c>
      <c r="E82" s="98">
        <v>1</v>
      </c>
      <c r="F82" s="99">
        <v>110000</v>
      </c>
      <c r="G82" s="19">
        <f>E82*F82</f>
        <v>110000</v>
      </c>
      <c r="H82" s="70">
        <v>110000</v>
      </c>
      <c r="I82" s="7" t="s">
        <v>58</v>
      </c>
      <c r="J82" s="7">
        <v>15</v>
      </c>
      <c r="K82" s="7" t="s">
        <v>4</v>
      </c>
      <c r="L82" s="44">
        <v>159</v>
      </c>
      <c r="M82" s="7"/>
      <c r="N82" s="37">
        <f t="shared" si="11"/>
        <v>110000</v>
      </c>
    </row>
    <row r="83" spans="1:14" s="9" customFormat="1" ht="12.75">
      <c r="A83" s="18">
        <f t="shared" si="6"/>
        <v>52</v>
      </c>
      <c r="B83" s="87" t="s">
        <v>134</v>
      </c>
      <c r="C83" s="7" t="s">
        <v>101</v>
      </c>
      <c r="D83" s="91" t="s">
        <v>74</v>
      </c>
      <c r="E83" s="135">
        <v>20</v>
      </c>
      <c r="F83" s="93">
        <v>550</v>
      </c>
      <c r="G83" s="93">
        <f>F83*E83</f>
        <v>11000</v>
      </c>
      <c r="H83" s="70">
        <f aca="true" t="shared" si="14" ref="H83:H114">G83/1.12</f>
        <v>9821.42857142857</v>
      </c>
      <c r="I83" s="105" t="s">
        <v>58</v>
      </c>
      <c r="J83" s="7">
        <v>15</v>
      </c>
      <c r="K83" s="7" t="s">
        <v>4</v>
      </c>
      <c r="L83" s="7">
        <v>149</v>
      </c>
      <c r="M83" s="7"/>
      <c r="N83" s="37">
        <f t="shared" si="11"/>
        <v>491.07142857142856</v>
      </c>
    </row>
    <row r="84" spans="1:14" s="9" customFormat="1" ht="12.75">
      <c r="A84" s="18">
        <f t="shared" si="6"/>
        <v>53</v>
      </c>
      <c r="B84" s="89" t="s">
        <v>18</v>
      </c>
      <c r="C84" s="7" t="s">
        <v>101</v>
      </c>
      <c r="D84" s="91" t="s">
        <v>74</v>
      </c>
      <c r="E84" s="135">
        <v>60</v>
      </c>
      <c r="F84" s="93">
        <v>260</v>
      </c>
      <c r="G84" s="93">
        <f aca="true" t="shared" si="15" ref="G84:G89">E84*F84</f>
        <v>15600</v>
      </c>
      <c r="H84" s="70">
        <f t="shared" si="14"/>
        <v>13928.571428571428</v>
      </c>
      <c r="I84" s="126" t="s">
        <v>122</v>
      </c>
      <c r="J84" s="7">
        <v>15</v>
      </c>
      <c r="K84" s="7" t="s">
        <v>4</v>
      </c>
      <c r="L84" s="7">
        <v>149</v>
      </c>
      <c r="M84" s="7"/>
      <c r="N84" s="37">
        <f t="shared" si="11"/>
        <v>232.14285714285714</v>
      </c>
    </row>
    <row r="85" spans="1:14" s="9" customFormat="1" ht="12.75">
      <c r="A85" s="18">
        <f t="shared" si="6"/>
        <v>54</v>
      </c>
      <c r="B85" s="89" t="s">
        <v>14</v>
      </c>
      <c r="C85" s="7" t="s">
        <v>101</v>
      </c>
      <c r="D85" s="91" t="s">
        <v>74</v>
      </c>
      <c r="E85" s="135">
        <v>300</v>
      </c>
      <c r="F85" s="93">
        <v>60</v>
      </c>
      <c r="G85" s="93">
        <f t="shared" si="15"/>
        <v>18000</v>
      </c>
      <c r="H85" s="70">
        <f t="shared" si="14"/>
        <v>16071.42857142857</v>
      </c>
      <c r="I85" s="126" t="s">
        <v>122</v>
      </c>
      <c r="J85" s="7">
        <v>15</v>
      </c>
      <c r="K85" s="7" t="s">
        <v>4</v>
      </c>
      <c r="L85" s="7">
        <v>149</v>
      </c>
      <c r="M85" s="7"/>
      <c r="N85" s="37">
        <f t="shared" si="11"/>
        <v>53.57142857142857</v>
      </c>
    </row>
    <row r="86" spans="1:14" s="9" customFormat="1" ht="30">
      <c r="A86" s="18">
        <f t="shared" si="6"/>
        <v>55</v>
      </c>
      <c r="B86" s="89" t="s">
        <v>116</v>
      </c>
      <c r="C86" s="7" t="s">
        <v>101</v>
      </c>
      <c r="D86" s="91" t="s">
        <v>12</v>
      </c>
      <c r="E86" s="98">
        <v>26</v>
      </c>
      <c r="F86" s="99">
        <v>6700</v>
      </c>
      <c r="G86" s="100">
        <f t="shared" si="15"/>
        <v>174200</v>
      </c>
      <c r="H86" s="70">
        <f t="shared" si="14"/>
        <v>155535.71428571426</v>
      </c>
      <c r="I86" s="94" t="s">
        <v>106</v>
      </c>
      <c r="J86" s="7">
        <v>15</v>
      </c>
      <c r="K86" s="7" t="s">
        <v>4</v>
      </c>
      <c r="L86" s="7">
        <v>149</v>
      </c>
      <c r="M86" s="7"/>
      <c r="N86" s="37">
        <f t="shared" si="11"/>
        <v>5982.142857142856</v>
      </c>
    </row>
    <row r="87" spans="1:14" s="9" customFormat="1" ht="20.25">
      <c r="A87" s="18">
        <f t="shared" si="6"/>
        <v>56</v>
      </c>
      <c r="B87" s="89" t="s">
        <v>214</v>
      </c>
      <c r="C87" s="7" t="s">
        <v>101</v>
      </c>
      <c r="D87" s="91" t="s">
        <v>12</v>
      </c>
      <c r="E87" s="98">
        <v>4</v>
      </c>
      <c r="F87" s="99">
        <v>6700</v>
      </c>
      <c r="G87" s="100">
        <f t="shared" si="15"/>
        <v>26800</v>
      </c>
      <c r="H87" s="70">
        <f t="shared" si="14"/>
        <v>23928.571428571428</v>
      </c>
      <c r="I87" s="94" t="s">
        <v>106</v>
      </c>
      <c r="J87" s="7">
        <v>15</v>
      </c>
      <c r="K87" s="7" t="s">
        <v>4</v>
      </c>
      <c r="L87" s="7">
        <v>149</v>
      </c>
      <c r="M87" s="7"/>
      <c r="N87" s="37">
        <f t="shared" si="11"/>
        <v>5982.142857142857</v>
      </c>
    </row>
    <row r="88" spans="1:14" s="9" customFormat="1" ht="12.75">
      <c r="A88" s="18">
        <f t="shared" si="6"/>
        <v>57</v>
      </c>
      <c r="B88" s="89" t="s">
        <v>77</v>
      </c>
      <c r="C88" s="7" t="s">
        <v>101</v>
      </c>
      <c r="D88" s="91" t="s">
        <v>74</v>
      </c>
      <c r="E88" s="135">
        <v>50</v>
      </c>
      <c r="F88" s="93">
        <v>240</v>
      </c>
      <c r="G88" s="93">
        <f t="shared" si="15"/>
        <v>12000</v>
      </c>
      <c r="H88" s="70">
        <f t="shared" si="14"/>
        <v>10714.285714285714</v>
      </c>
      <c r="I88" s="126" t="s">
        <v>88</v>
      </c>
      <c r="J88" s="7">
        <v>15</v>
      </c>
      <c r="K88" s="7" t="s">
        <v>4</v>
      </c>
      <c r="L88" s="7">
        <v>149</v>
      </c>
      <c r="M88" s="7"/>
      <c r="N88" s="37">
        <f t="shared" si="11"/>
        <v>214.28571428571428</v>
      </c>
    </row>
    <row r="89" spans="1:14" s="9" customFormat="1" ht="12.75">
      <c r="A89" s="18">
        <f t="shared" si="6"/>
        <v>58</v>
      </c>
      <c r="B89" s="89" t="s">
        <v>135</v>
      </c>
      <c r="C89" s="7" t="s">
        <v>101</v>
      </c>
      <c r="D89" s="91" t="s">
        <v>74</v>
      </c>
      <c r="E89" s="135">
        <v>50</v>
      </c>
      <c r="F89" s="93">
        <v>350</v>
      </c>
      <c r="G89" s="93">
        <f t="shared" si="15"/>
        <v>17500</v>
      </c>
      <c r="H89" s="70">
        <f t="shared" si="14"/>
        <v>15624.999999999998</v>
      </c>
      <c r="I89" s="126" t="s">
        <v>88</v>
      </c>
      <c r="J89" s="7">
        <v>15</v>
      </c>
      <c r="K89" s="7" t="s">
        <v>4</v>
      </c>
      <c r="L89" s="7">
        <v>149</v>
      </c>
      <c r="M89" s="7"/>
      <c r="N89" s="37">
        <f t="shared" si="11"/>
        <v>312.49999999999994</v>
      </c>
    </row>
    <row r="90" spans="1:14" s="9" customFormat="1" ht="12.75">
      <c r="A90" s="18">
        <f t="shared" si="6"/>
        <v>59</v>
      </c>
      <c r="B90" s="90" t="s">
        <v>136</v>
      </c>
      <c r="C90" s="7" t="s">
        <v>101</v>
      </c>
      <c r="D90" s="94" t="s">
        <v>84</v>
      </c>
      <c r="E90" s="135">
        <v>10</v>
      </c>
      <c r="F90" s="93">
        <v>800</v>
      </c>
      <c r="G90" s="93">
        <f aca="true" t="shared" si="16" ref="G90:G95">F90*E90</f>
        <v>8000</v>
      </c>
      <c r="H90" s="70">
        <f t="shared" si="14"/>
        <v>7142.857142857142</v>
      </c>
      <c r="I90" s="125" t="s">
        <v>106</v>
      </c>
      <c r="J90" s="7">
        <v>15</v>
      </c>
      <c r="K90" s="7" t="s">
        <v>4</v>
      </c>
      <c r="L90" s="7">
        <v>149</v>
      </c>
      <c r="M90" s="7"/>
      <c r="N90" s="37">
        <f t="shared" si="11"/>
        <v>714.2857142857142</v>
      </c>
    </row>
    <row r="91" spans="1:14" s="9" customFormat="1" ht="20.25">
      <c r="A91" s="18">
        <f t="shared" si="6"/>
        <v>60</v>
      </c>
      <c r="B91" s="90" t="s">
        <v>29</v>
      </c>
      <c r="C91" s="7" t="s">
        <v>101</v>
      </c>
      <c r="D91" s="94" t="s">
        <v>74</v>
      </c>
      <c r="E91" s="135">
        <v>5</v>
      </c>
      <c r="F91" s="93">
        <v>2500</v>
      </c>
      <c r="G91" s="93">
        <f t="shared" si="16"/>
        <v>12500</v>
      </c>
      <c r="H91" s="70">
        <f t="shared" si="14"/>
        <v>11160.714285714284</v>
      </c>
      <c r="I91" s="105" t="s">
        <v>58</v>
      </c>
      <c r="J91" s="7">
        <v>15</v>
      </c>
      <c r="K91" s="7" t="s">
        <v>4</v>
      </c>
      <c r="L91" s="7">
        <v>149</v>
      </c>
      <c r="M91" s="7"/>
      <c r="N91" s="37">
        <f t="shared" si="11"/>
        <v>2232.142857142857</v>
      </c>
    </row>
    <row r="92" spans="1:14" s="10" customFormat="1" ht="12.75" customHeight="1">
      <c r="A92" s="18">
        <f t="shared" si="6"/>
        <v>61</v>
      </c>
      <c r="B92" s="90" t="s">
        <v>137</v>
      </c>
      <c r="C92" s="7" t="s">
        <v>101</v>
      </c>
      <c r="D92" s="94" t="s">
        <v>74</v>
      </c>
      <c r="E92" s="135">
        <v>20</v>
      </c>
      <c r="F92" s="93">
        <v>30</v>
      </c>
      <c r="G92" s="93">
        <f t="shared" si="16"/>
        <v>600</v>
      </c>
      <c r="H92" s="70">
        <f t="shared" si="14"/>
        <v>535.7142857142857</v>
      </c>
      <c r="I92" s="105" t="s">
        <v>58</v>
      </c>
      <c r="J92" s="7">
        <v>15</v>
      </c>
      <c r="K92" s="7" t="s">
        <v>4</v>
      </c>
      <c r="L92" s="7">
        <v>149</v>
      </c>
      <c r="M92" s="7"/>
      <c r="N92" s="37">
        <f t="shared" si="11"/>
        <v>26.785714285714285</v>
      </c>
    </row>
    <row r="93" spans="1:14" s="10" customFormat="1" ht="12.75" customHeight="1">
      <c r="A93" s="18">
        <f t="shared" si="6"/>
        <v>62</v>
      </c>
      <c r="B93" s="87" t="s">
        <v>182</v>
      </c>
      <c r="C93" s="7" t="s">
        <v>101</v>
      </c>
      <c r="D93" s="91" t="s">
        <v>74</v>
      </c>
      <c r="E93" s="135">
        <v>5</v>
      </c>
      <c r="F93" s="93">
        <v>500</v>
      </c>
      <c r="G93" s="93">
        <f t="shared" si="16"/>
        <v>2500</v>
      </c>
      <c r="H93" s="70">
        <f t="shared" si="14"/>
        <v>2232.142857142857</v>
      </c>
      <c r="I93" s="105" t="s">
        <v>58</v>
      </c>
      <c r="J93" s="7">
        <v>15</v>
      </c>
      <c r="K93" s="7" t="s">
        <v>4</v>
      </c>
      <c r="L93" s="7">
        <v>149</v>
      </c>
      <c r="M93" s="7"/>
      <c r="N93" s="37">
        <f t="shared" si="11"/>
        <v>446.4285714285714</v>
      </c>
    </row>
    <row r="94" spans="1:14" s="10" customFormat="1" ht="12.75" customHeight="1">
      <c r="A94" s="18">
        <f t="shared" si="6"/>
        <v>63</v>
      </c>
      <c r="B94" s="87" t="s">
        <v>52</v>
      </c>
      <c r="C94" s="7" t="s">
        <v>101</v>
      </c>
      <c r="D94" s="91" t="s">
        <v>74</v>
      </c>
      <c r="E94" s="135">
        <v>10</v>
      </c>
      <c r="F94" s="93">
        <v>1500</v>
      </c>
      <c r="G94" s="93">
        <f t="shared" si="16"/>
        <v>15000</v>
      </c>
      <c r="H94" s="70">
        <f t="shared" si="14"/>
        <v>13392.857142857141</v>
      </c>
      <c r="I94" s="105" t="s">
        <v>58</v>
      </c>
      <c r="J94" s="7">
        <v>15</v>
      </c>
      <c r="K94" s="7" t="s">
        <v>4</v>
      </c>
      <c r="L94" s="7">
        <v>149</v>
      </c>
      <c r="M94" s="7"/>
      <c r="N94" s="37">
        <f t="shared" si="11"/>
        <v>1339.2857142857142</v>
      </c>
    </row>
    <row r="95" spans="1:14" s="10" customFormat="1" ht="12.75" customHeight="1">
      <c r="A95" s="18">
        <f t="shared" si="6"/>
        <v>64</v>
      </c>
      <c r="B95" s="87" t="s">
        <v>85</v>
      </c>
      <c r="C95" s="7" t="s">
        <v>101</v>
      </c>
      <c r="D95" s="91" t="s">
        <v>74</v>
      </c>
      <c r="E95" s="135">
        <v>3</v>
      </c>
      <c r="F95" s="93">
        <v>3000</v>
      </c>
      <c r="G95" s="93">
        <f t="shared" si="16"/>
        <v>9000</v>
      </c>
      <c r="H95" s="70">
        <f t="shared" si="14"/>
        <v>8035.714285714285</v>
      </c>
      <c r="I95" s="105" t="s">
        <v>58</v>
      </c>
      <c r="J95" s="7">
        <v>15</v>
      </c>
      <c r="K95" s="7" t="s">
        <v>4</v>
      </c>
      <c r="L95" s="7">
        <v>149</v>
      </c>
      <c r="M95" s="7"/>
      <c r="N95" s="37">
        <f t="shared" si="11"/>
        <v>2678.5714285714284</v>
      </c>
    </row>
    <row r="96" spans="1:14" s="9" customFormat="1" ht="20.25">
      <c r="A96" s="18">
        <f t="shared" si="6"/>
        <v>65</v>
      </c>
      <c r="B96" s="87" t="s">
        <v>215</v>
      </c>
      <c r="C96" s="7" t="s">
        <v>101</v>
      </c>
      <c r="D96" s="91" t="s">
        <v>12</v>
      </c>
      <c r="E96" s="98">
        <v>100</v>
      </c>
      <c r="F96" s="108">
        <v>253</v>
      </c>
      <c r="G96" s="100">
        <f>E96*F96</f>
        <v>25300</v>
      </c>
      <c r="H96" s="70">
        <f t="shared" si="14"/>
        <v>22589.285714285714</v>
      </c>
      <c r="I96" s="105" t="s">
        <v>58</v>
      </c>
      <c r="J96" s="7">
        <v>15</v>
      </c>
      <c r="K96" s="7" t="s">
        <v>4</v>
      </c>
      <c r="L96" s="7">
        <v>149</v>
      </c>
      <c r="M96" s="7"/>
      <c r="N96" s="37">
        <f aca="true" t="shared" si="17" ref="N96:N127">H96/E96</f>
        <v>225.89285714285714</v>
      </c>
    </row>
    <row r="97" spans="1:14" s="9" customFormat="1" ht="12.75">
      <c r="A97" s="18">
        <f t="shared" si="6"/>
        <v>66</v>
      </c>
      <c r="B97" s="89" t="s">
        <v>65</v>
      </c>
      <c r="C97" s="7" t="s">
        <v>101</v>
      </c>
      <c r="D97" s="91" t="s">
        <v>74</v>
      </c>
      <c r="E97" s="135">
        <v>150</v>
      </c>
      <c r="F97" s="93">
        <v>60</v>
      </c>
      <c r="G97" s="93">
        <f>E97*F97</f>
        <v>9000</v>
      </c>
      <c r="H97" s="70">
        <f t="shared" si="14"/>
        <v>8035.714285714285</v>
      </c>
      <c r="I97" s="126" t="s">
        <v>88</v>
      </c>
      <c r="J97" s="7">
        <v>15</v>
      </c>
      <c r="K97" s="7" t="s">
        <v>4</v>
      </c>
      <c r="L97" s="7">
        <v>149</v>
      </c>
      <c r="M97" s="7"/>
      <c r="N97" s="37">
        <f t="shared" si="17"/>
        <v>53.57142857142857</v>
      </c>
    </row>
    <row r="98" spans="1:14" s="9" customFormat="1" ht="12.75">
      <c r="A98" s="18">
        <f aca="true" t="shared" si="18" ref="A98:A161">A97+1</f>
        <v>67</v>
      </c>
      <c r="B98" s="89" t="s">
        <v>169</v>
      </c>
      <c r="C98" s="7" t="s">
        <v>101</v>
      </c>
      <c r="D98" s="91" t="s">
        <v>74</v>
      </c>
      <c r="E98" s="135">
        <v>30</v>
      </c>
      <c r="F98" s="93">
        <v>250</v>
      </c>
      <c r="G98" s="93">
        <f>E98*F98</f>
        <v>7500</v>
      </c>
      <c r="H98" s="70">
        <f t="shared" si="14"/>
        <v>6696.428571428571</v>
      </c>
      <c r="I98" s="126" t="s">
        <v>88</v>
      </c>
      <c r="J98" s="7">
        <v>15</v>
      </c>
      <c r="K98" s="7" t="s">
        <v>4</v>
      </c>
      <c r="L98" s="7">
        <v>149</v>
      </c>
      <c r="M98" s="7"/>
      <c r="N98" s="37">
        <f t="shared" si="17"/>
        <v>223.2142857142857</v>
      </c>
    </row>
    <row r="99" spans="1:14" s="9" customFormat="1" ht="12.75">
      <c r="A99" s="18">
        <f t="shared" si="18"/>
        <v>68</v>
      </c>
      <c r="B99" s="88" t="s">
        <v>138</v>
      </c>
      <c r="C99" s="7" t="s">
        <v>101</v>
      </c>
      <c r="D99" s="120" t="s">
        <v>74</v>
      </c>
      <c r="E99" s="135">
        <v>3</v>
      </c>
      <c r="F99" s="93">
        <v>6600</v>
      </c>
      <c r="G99" s="93">
        <f>F99*E99</f>
        <v>19800</v>
      </c>
      <c r="H99" s="70">
        <f t="shared" si="14"/>
        <v>17678.571428571428</v>
      </c>
      <c r="I99" s="105" t="s">
        <v>58</v>
      </c>
      <c r="J99" s="7">
        <v>15</v>
      </c>
      <c r="K99" s="7" t="s">
        <v>4</v>
      </c>
      <c r="L99" s="7">
        <v>149</v>
      </c>
      <c r="M99" s="7"/>
      <c r="N99" s="37">
        <f t="shared" si="17"/>
        <v>5892.857142857142</v>
      </c>
    </row>
    <row r="100" spans="1:14" s="9" customFormat="1" ht="12.75">
      <c r="A100" s="18">
        <f t="shared" si="18"/>
        <v>69</v>
      </c>
      <c r="B100" s="113" t="s">
        <v>139</v>
      </c>
      <c r="C100" s="7" t="s">
        <v>101</v>
      </c>
      <c r="D100" s="120" t="s">
        <v>74</v>
      </c>
      <c r="E100" s="135">
        <v>5</v>
      </c>
      <c r="F100" s="93">
        <v>2400</v>
      </c>
      <c r="G100" s="93">
        <f>F100*E100</f>
        <v>12000</v>
      </c>
      <c r="H100" s="70">
        <f t="shared" si="14"/>
        <v>10714.285714285714</v>
      </c>
      <c r="I100" s="105" t="s">
        <v>58</v>
      </c>
      <c r="J100" s="7">
        <v>15</v>
      </c>
      <c r="K100" s="7" t="s">
        <v>4</v>
      </c>
      <c r="L100" s="7">
        <v>149</v>
      </c>
      <c r="M100" s="7"/>
      <c r="N100" s="37">
        <f t="shared" si="17"/>
        <v>2142.8571428571427</v>
      </c>
    </row>
    <row r="101" spans="1:14" s="9" customFormat="1" ht="12.75">
      <c r="A101" s="18">
        <f t="shared" si="18"/>
        <v>70</v>
      </c>
      <c r="B101" s="113" t="s">
        <v>140</v>
      </c>
      <c r="C101" s="7" t="s">
        <v>101</v>
      </c>
      <c r="D101" s="120" t="s">
        <v>74</v>
      </c>
      <c r="E101" s="135">
        <v>5</v>
      </c>
      <c r="F101" s="93">
        <v>2400</v>
      </c>
      <c r="G101" s="93">
        <f>F101*E101</f>
        <v>12000</v>
      </c>
      <c r="H101" s="70">
        <f t="shared" si="14"/>
        <v>10714.285714285714</v>
      </c>
      <c r="I101" s="105" t="s">
        <v>58</v>
      </c>
      <c r="J101" s="7">
        <v>15</v>
      </c>
      <c r="K101" s="7" t="s">
        <v>4</v>
      </c>
      <c r="L101" s="7">
        <v>149</v>
      </c>
      <c r="M101" s="7"/>
      <c r="N101" s="37">
        <f t="shared" si="17"/>
        <v>2142.8571428571427</v>
      </c>
    </row>
    <row r="102" spans="1:14" s="9" customFormat="1" ht="12.75">
      <c r="A102" s="18">
        <f t="shared" si="18"/>
        <v>71</v>
      </c>
      <c r="B102" s="89" t="s">
        <v>216</v>
      </c>
      <c r="C102" s="7" t="s">
        <v>101</v>
      </c>
      <c r="D102" s="91" t="s">
        <v>12</v>
      </c>
      <c r="E102" s="98">
        <v>10</v>
      </c>
      <c r="F102" s="99">
        <v>1982</v>
      </c>
      <c r="G102" s="100">
        <f>E102*F102</f>
        <v>19820</v>
      </c>
      <c r="H102" s="70">
        <f t="shared" si="14"/>
        <v>17696.42857142857</v>
      </c>
      <c r="I102" s="94" t="s">
        <v>106</v>
      </c>
      <c r="J102" s="7">
        <v>15</v>
      </c>
      <c r="K102" s="7" t="s">
        <v>4</v>
      </c>
      <c r="L102" s="7">
        <v>149</v>
      </c>
      <c r="M102" s="7"/>
      <c r="N102" s="37">
        <f t="shared" si="17"/>
        <v>1769.6428571428569</v>
      </c>
    </row>
    <row r="103" spans="1:14" s="9" customFormat="1" ht="12.75">
      <c r="A103" s="18">
        <f t="shared" si="18"/>
        <v>72</v>
      </c>
      <c r="B103" s="89" t="s">
        <v>66</v>
      </c>
      <c r="C103" s="7" t="s">
        <v>101</v>
      </c>
      <c r="D103" s="91" t="s">
        <v>219</v>
      </c>
      <c r="E103" s="135">
        <v>5</v>
      </c>
      <c r="F103" s="93">
        <v>1000</v>
      </c>
      <c r="G103" s="93">
        <f>E103*F103</f>
        <v>5000</v>
      </c>
      <c r="H103" s="70">
        <f t="shared" si="14"/>
        <v>4464.285714285714</v>
      </c>
      <c r="I103" s="126" t="s">
        <v>88</v>
      </c>
      <c r="J103" s="7">
        <v>15</v>
      </c>
      <c r="K103" s="7" t="s">
        <v>4</v>
      </c>
      <c r="L103" s="7">
        <v>149</v>
      </c>
      <c r="M103" s="7"/>
      <c r="N103" s="37">
        <f t="shared" si="17"/>
        <v>892.8571428571428</v>
      </c>
    </row>
    <row r="104" spans="1:14" s="10" customFormat="1" ht="12.75">
      <c r="A104" s="18">
        <f t="shared" si="18"/>
        <v>73</v>
      </c>
      <c r="B104" s="89" t="s">
        <v>37</v>
      </c>
      <c r="C104" s="7" t="s">
        <v>101</v>
      </c>
      <c r="D104" s="91" t="s">
        <v>41</v>
      </c>
      <c r="E104" s="135">
        <v>300</v>
      </c>
      <c r="F104" s="93">
        <v>180</v>
      </c>
      <c r="G104" s="93">
        <f aca="true" t="shared" si="19" ref="G104:G112">F104*E104</f>
        <v>54000</v>
      </c>
      <c r="H104" s="70">
        <f t="shared" si="14"/>
        <v>48214.28571428571</v>
      </c>
      <c r="I104" s="105" t="s">
        <v>58</v>
      </c>
      <c r="J104" s="7">
        <v>15</v>
      </c>
      <c r="K104" s="7" t="s">
        <v>4</v>
      </c>
      <c r="L104" s="7">
        <v>149</v>
      </c>
      <c r="M104" s="7"/>
      <c r="N104" s="37">
        <f t="shared" si="17"/>
        <v>160.7142857142857</v>
      </c>
    </row>
    <row r="105" spans="1:14" s="10" customFormat="1" ht="12.75">
      <c r="A105" s="18">
        <f t="shared" si="18"/>
        <v>74</v>
      </c>
      <c r="B105" s="89" t="s">
        <v>183</v>
      </c>
      <c r="C105" s="7" t="s">
        <v>101</v>
      </c>
      <c r="D105" s="91" t="s">
        <v>219</v>
      </c>
      <c r="E105" s="135">
        <v>14</v>
      </c>
      <c r="F105" s="93">
        <v>900</v>
      </c>
      <c r="G105" s="93">
        <f t="shared" si="19"/>
        <v>12600</v>
      </c>
      <c r="H105" s="70">
        <f t="shared" si="14"/>
        <v>11249.999999999998</v>
      </c>
      <c r="I105" s="105" t="s">
        <v>58</v>
      </c>
      <c r="J105" s="7">
        <v>15</v>
      </c>
      <c r="K105" s="7" t="s">
        <v>4</v>
      </c>
      <c r="L105" s="7">
        <v>149</v>
      </c>
      <c r="M105" s="7"/>
      <c r="N105" s="37">
        <f t="shared" si="17"/>
        <v>803.5714285714284</v>
      </c>
    </row>
    <row r="106" spans="1:14" s="10" customFormat="1" ht="12.75">
      <c r="A106" s="18">
        <f t="shared" si="18"/>
        <v>75</v>
      </c>
      <c r="B106" s="86" t="s">
        <v>184</v>
      </c>
      <c r="C106" s="7" t="s">
        <v>101</v>
      </c>
      <c r="D106" s="94" t="s">
        <v>74</v>
      </c>
      <c r="E106" s="135">
        <v>20</v>
      </c>
      <c r="F106" s="93">
        <v>600</v>
      </c>
      <c r="G106" s="93">
        <f t="shared" si="19"/>
        <v>12000</v>
      </c>
      <c r="H106" s="70">
        <f t="shared" si="14"/>
        <v>10714.285714285714</v>
      </c>
      <c r="I106" s="126" t="s">
        <v>88</v>
      </c>
      <c r="J106" s="7">
        <v>15</v>
      </c>
      <c r="K106" s="7" t="s">
        <v>4</v>
      </c>
      <c r="L106" s="7">
        <v>149</v>
      </c>
      <c r="M106" s="7"/>
      <c r="N106" s="37">
        <f t="shared" si="17"/>
        <v>535.7142857142857</v>
      </c>
    </row>
    <row r="107" spans="1:14" s="10" customFormat="1" ht="12.75">
      <c r="A107" s="18">
        <f t="shared" si="18"/>
        <v>76</v>
      </c>
      <c r="B107" s="87" t="s">
        <v>185</v>
      </c>
      <c r="C107" s="7" t="s">
        <v>101</v>
      </c>
      <c r="D107" s="91" t="s">
        <v>74</v>
      </c>
      <c r="E107" s="135">
        <v>100</v>
      </c>
      <c r="F107" s="93">
        <v>60</v>
      </c>
      <c r="G107" s="93">
        <f t="shared" si="19"/>
        <v>6000</v>
      </c>
      <c r="H107" s="70">
        <f t="shared" si="14"/>
        <v>5357.142857142857</v>
      </c>
      <c r="I107" s="105" t="s">
        <v>58</v>
      </c>
      <c r="J107" s="7">
        <v>15</v>
      </c>
      <c r="K107" s="7" t="s">
        <v>4</v>
      </c>
      <c r="L107" s="7">
        <v>149</v>
      </c>
      <c r="M107" s="7"/>
      <c r="N107" s="37">
        <f t="shared" si="17"/>
        <v>53.57142857142857</v>
      </c>
    </row>
    <row r="108" spans="1:14" s="10" customFormat="1" ht="12.75">
      <c r="A108" s="18">
        <f t="shared" si="18"/>
        <v>77</v>
      </c>
      <c r="B108" s="87" t="s">
        <v>141</v>
      </c>
      <c r="C108" s="7" t="s">
        <v>101</v>
      </c>
      <c r="D108" s="91" t="s">
        <v>74</v>
      </c>
      <c r="E108" s="135">
        <v>100</v>
      </c>
      <c r="F108" s="93">
        <v>400</v>
      </c>
      <c r="G108" s="93">
        <f t="shared" si="19"/>
        <v>40000</v>
      </c>
      <c r="H108" s="70">
        <f t="shared" si="14"/>
        <v>35714.28571428571</v>
      </c>
      <c r="I108" s="125" t="s">
        <v>106</v>
      </c>
      <c r="J108" s="7">
        <v>15</v>
      </c>
      <c r="K108" s="7" t="s">
        <v>4</v>
      </c>
      <c r="L108" s="7">
        <v>149</v>
      </c>
      <c r="M108" s="7"/>
      <c r="N108" s="37">
        <f t="shared" si="17"/>
        <v>357.1428571428571</v>
      </c>
    </row>
    <row r="109" spans="1:14" s="9" customFormat="1" ht="12.75">
      <c r="A109" s="18">
        <f t="shared" si="18"/>
        <v>78</v>
      </c>
      <c r="B109" s="87" t="s">
        <v>186</v>
      </c>
      <c r="C109" s="7" t="s">
        <v>101</v>
      </c>
      <c r="D109" s="91" t="s">
        <v>34</v>
      </c>
      <c r="E109" s="135">
        <v>400</v>
      </c>
      <c r="F109" s="93">
        <v>250</v>
      </c>
      <c r="G109" s="93">
        <f t="shared" si="19"/>
        <v>100000</v>
      </c>
      <c r="H109" s="70">
        <f t="shared" si="14"/>
        <v>89285.71428571428</v>
      </c>
      <c r="I109" s="125" t="s">
        <v>106</v>
      </c>
      <c r="J109" s="7">
        <v>15</v>
      </c>
      <c r="K109" s="7" t="s">
        <v>4</v>
      </c>
      <c r="L109" s="7">
        <v>149</v>
      </c>
      <c r="M109" s="7"/>
      <c r="N109" s="37">
        <f t="shared" si="17"/>
        <v>223.2142857142857</v>
      </c>
    </row>
    <row r="110" spans="1:14" s="9" customFormat="1" ht="12.75">
      <c r="A110" s="18">
        <f t="shared" si="18"/>
        <v>79</v>
      </c>
      <c r="B110" s="87" t="s">
        <v>27</v>
      </c>
      <c r="C110" s="7" t="s">
        <v>101</v>
      </c>
      <c r="D110" s="91" t="s">
        <v>34</v>
      </c>
      <c r="E110" s="135">
        <v>250</v>
      </c>
      <c r="F110" s="93">
        <v>120</v>
      </c>
      <c r="G110" s="93">
        <f t="shared" si="19"/>
        <v>30000</v>
      </c>
      <c r="H110" s="70">
        <f t="shared" si="14"/>
        <v>26785.714285714283</v>
      </c>
      <c r="I110" s="125" t="s">
        <v>106</v>
      </c>
      <c r="J110" s="7">
        <v>15</v>
      </c>
      <c r="K110" s="7" t="s">
        <v>4</v>
      </c>
      <c r="L110" s="7">
        <v>149</v>
      </c>
      <c r="M110" s="7"/>
      <c r="N110" s="37">
        <f t="shared" si="17"/>
        <v>107.14285714285712</v>
      </c>
    </row>
    <row r="111" spans="1:14" s="9" customFormat="1" ht="12.75">
      <c r="A111" s="18">
        <f t="shared" si="18"/>
        <v>80</v>
      </c>
      <c r="B111" s="87" t="s">
        <v>142</v>
      </c>
      <c r="C111" s="7" t="s">
        <v>101</v>
      </c>
      <c r="D111" s="91" t="s">
        <v>143</v>
      </c>
      <c r="E111" s="135">
        <v>10</v>
      </c>
      <c r="F111" s="93">
        <v>1500</v>
      </c>
      <c r="G111" s="93">
        <f t="shared" si="19"/>
        <v>15000</v>
      </c>
      <c r="H111" s="70">
        <f t="shared" si="14"/>
        <v>13392.857142857141</v>
      </c>
      <c r="I111" s="105" t="s">
        <v>58</v>
      </c>
      <c r="J111" s="7">
        <v>15</v>
      </c>
      <c r="K111" s="7" t="s">
        <v>4</v>
      </c>
      <c r="L111" s="7">
        <v>149</v>
      </c>
      <c r="M111" s="7"/>
      <c r="N111" s="37">
        <f t="shared" si="17"/>
        <v>1339.2857142857142</v>
      </c>
    </row>
    <row r="112" spans="1:14" s="9" customFormat="1" ht="12.75">
      <c r="A112" s="18">
        <f t="shared" si="18"/>
        <v>81</v>
      </c>
      <c r="B112" s="87" t="s">
        <v>144</v>
      </c>
      <c r="C112" s="7" t="s">
        <v>101</v>
      </c>
      <c r="D112" s="91" t="s">
        <v>74</v>
      </c>
      <c r="E112" s="135">
        <v>12</v>
      </c>
      <c r="F112" s="93">
        <v>1800</v>
      </c>
      <c r="G112" s="93">
        <f t="shared" si="19"/>
        <v>21600</v>
      </c>
      <c r="H112" s="70">
        <f t="shared" si="14"/>
        <v>19285.714285714283</v>
      </c>
      <c r="I112" s="105" t="s">
        <v>58</v>
      </c>
      <c r="J112" s="7">
        <v>15</v>
      </c>
      <c r="K112" s="7" t="s">
        <v>4</v>
      </c>
      <c r="L112" s="7">
        <v>149</v>
      </c>
      <c r="M112" s="7"/>
      <c r="N112" s="37">
        <f t="shared" si="17"/>
        <v>1607.1428571428569</v>
      </c>
    </row>
    <row r="113" spans="1:14" s="10" customFormat="1" ht="12.75">
      <c r="A113" s="18">
        <f t="shared" si="18"/>
        <v>82</v>
      </c>
      <c r="B113" s="89" t="s">
        <v>109</v>
      </c>
      <c r="C113" s="7" t="s">
        <v>101</v>
      </c>
      <c r="D113" s="91" t="s">
        <v>19</v>
      </c>
      <c r="E113" s="135">
        <v>50</v>
      </c>
      <c r="F113" s="93">
        <v>1900</v>
      </c>
      <c r="G113" s="93">
        <f>E113*F113</f>
        <v>95000</v>
      </c>
      <c r="H113" s="70">
        <f t="shared" si="14"/>
        <v>84821.42857142857</v>
      </c>
      <c r="I113" s="126" t="s">
        <v>88</v>
      </c>
      <c r="J113" s="7">
        <v>15</v>
      </c>
      <c r="K113" s="7" t="s">
        <v>4</v>
      </c>
      <c r="L113" s="7">
        <v>149</v>
      </c>
      <c r="M113" s="7"/>
      <c r="N113" s="37">
        <f t="shared" si="17"/>
        <v>1696.4285714285713</v>
      </c>
    </row>
    <row r="114" spans="1:14" s="10" customFormat="1" ht="12.75">
      <c r="A114" s="18">
        <f t="shared" si="18"/>
        <v>83</v>
      </c>
      <c r="B114" s="89" t="s">
        <v>78</v>
      </c>
      <c r="C114" s="7" t="s">
        <v>101</v>
      </c>
      <c r="D114" s="91" t="s">
        <v>74</v>
      </c>
      <c r="E114" s="135">
        <v>10</v>
      </c>
      <c r="F114" s="93">
        <v>700</v>
      </c>
      <c r="G114" s="93">
        <f>E114*F114</f>
        <v>7000</v>
      </c>
      <c r="H114" s="70">
        <f t="shared" si="14"/>
        <v>6249.999999999999</v>
      </c>
      <c r="I114" s="125" t="s">
        <v>106</v>
      </c>
      <c r="J114" s="7">
        <v>15</v>
      </c>
      <c r="K114" s="7" t="s">
        <v>4</v>
      </c>
      <c r="L114" s="7">
        <v>149</v>
      </c>
      <c r="M114" s="7"/>
      <c r="N114" s="37">
        <f t="shared" si="17"/>
        <v>624.9999999999999</v>
      </c>
    </row>
    <row r="115" spans="1:14" s="9" customFormat="1" ht="24" customHeight="1">
      <c r="A115" s="18">
        <f t="shared" si="18"/>
        <v>84</v>
      </c>
      <c r="B115" s="89" t="s">
        <v>170</v>
      </c>
      <c r="C115" s="7" t="s">
        <v>101</v>
      </c>
      <c r="D115" s="91" t="s">
        <v>74</v>
      </c>
      <c r="E115" s="135">
        <v>10</v>
      </c>
      <c r="F115" s="95">
        <v>4000</v>
      </c>
      <c r="G115" s="19">
        <f>E115*F115</f>
        <v>40000</v>
      </c>
      <c r="H115" s="70">
        <f aca="true" t="shared" si="20" ref="H115:H131">G115/1.12</f>
        <v>35714.28571428571</v>
      </c>
      <c r="I115" s="105" t="s">
        <v>58</v>
      </c>
      <c r="J115" s="7">
        <v>15</v>
      </c>
      <c r="K115" s="7" t="s">
        <v>4</v>
      </c>
      <c r="L115" s="7">
        <v>149</v>
      </c>
      <c r="M115" s="7"/>
      <c r="N115" s="37">
        <f t="shared" si="17"/>
        <v>3571.428571428571</v>
      </c>
    </row>
    <row r="116" spans="1:14" s="9" customFormat="1" ht="12.75">
      <c r="A116" s="18">
        <f t="shared" si="18"/>
        <v>85</v>
      </c>
      <c r="B116" s="87" t="s">
        <v>188</v>
      </c>
      <c r="C116" s="7" t="s">
        <v>101</v>
      </c>
      <c r="D116" s="91" t="s">
        <v>74</v>
      </c>
      <c r="E116" s="135">
        <v>20</v>
      </c>
      <c r="F116" s="93">
        <v>1800</v>
      </c>
      <c r="G116" s="93">
        <f>F116*E116</f>
        <v>36000</v>
      </c>
      <c r="H116" s="70">
        <f t="shared" si="20"/>
        <v>32142.85714285714</v>
      </c>
      <c r="I116" s="125" t="s">
        <v>106</v>
      </c>
      <c r="J116" s="7">
        <v>15</v>
      </c>
      <c r="K116" s="7" t="s">
        <v>4</v>
      </c>
      <c r="L116" s="7">
        <v>149</v>
      </c>
      <c r="M116" s="7"/>
      <c r="N116" s="37">
        <f t="shared" si="17"/>
        <v>1607.142857142857</v>
      </c>
    </row>
    <row r="117" spans="1:14" s="9" customFormat="1" ht="12.75">
      <c r="A117" s="18">
        <f t="shared" si="18"/>
        <v>86</v>
      </c>
      <c r="B117" s="87" t="s">
        <v>189</v>
      </c>
      <c r="C117" s="7" t="s">
        <v>101</v>
      </c>
      <c r="D117" s="91" t="s">
        <v>220</v>
      </c>
      <c r="E117" s="135">
        <v>50</v>
      </c>
      <c r="F117" s="93">
        <v>400</v>
      </c>
      <c r="G117" s="93">
        <f>F117*E117</f>
        <v>20000</v>
      </c>
      <c r="H117" s="70">
        <f t="shared" si="20"/>
        <v>17857.142857142855</v>
      </c>
      <c r="I117" s="125" t="s">
        <v>106</v>
      </c>
      <c r="J117" s="7">
        <v>15</v>
      </c>
      <c r="K117" s="7" t="s">
        <v>4</v>
      </c>
      <c r="L117" s="7">
        <v>149</v>
      </c>
      <c r="M117" s="7"/>
      <c r="N117" s="37">
        <f t="shared" si="17"/>
        <v>357.1428571428571</v>
      </c>
    </row>
    <row r="118" spans="1:14" s="9" customFormat="1" ht="12.75">
      <c r="A118" s="18">
        <f t="shared" si="18"/>
        <v>87</v>
      </c>
      <c r="B118" s="87" t="s">
        <v>94</v>
      </c>
      <c r="C118" s="7" t="s">
        <v>101</v>
      </c>
      <c r="D118" s="91" t="s">
        <v>13</v>
      </c>
      <c r="E118" s="98">
        <v>1</v>
      </c>
      <c r="F118" s="99">
        <v>170000</v>
      </c>
      <c r="G118" s="19">
        <f>E118*F118</f>
        <v>170000</v>
      </c>
      <c r="H118" s="70">
        <f t="shared" si="20"/>
        <v>151785.71428571426</v>
      </c>
      <c r="I118" s="7" t="s">
        <v>56</v>
      </c>
      <c r="J118" s="7">
        <v>365</v>
      </c>
      <c r="K118" s="7" t="s">
        <v>4</v>
      </c>
      <c r="L118" s="7">
        <v>151</v>
      </c>
      <c r="M118" s="7"/>
      <c r="N118" s="37">
        <f t="shared" si="17"/>
        <v>151785.71428571426</v>
      </c>
    </row>
    <row r="119" spans="1:14" s="9" customFormat="1" ht="12.75">
      <c r="A119" s="18">
        <f t="shared" si="18"/>
        <v>88</v>
      </c>
      <c r="B119" s="87" t="s">
        <v>145</v>
      </c>
      <c r="C119" s="7" t="s">
        <v>101</v>
      </c>
      <c r="D119" s="91" t="s">
        <v>12</v>
      </c>
      <c r="E119" s="135">
        <v>5</v>
      </c>
      <c r="F119" s="93">
        <v>440</v>
      </c>
      <c r="G119" s="93">
        <f>F119*E119</f>
        <v>2200</v>
      </c>
      <c r="H119" s="70">
        <f t="shared" si="20"/>
        <v>1964.285714285714</v>
      </c>
      <c r="I119" s="105" t="s">
        <v>58</v>
      </c>
      <c r="J119" s="7">
        <v>15</v>
      </c>
      <c r="K119" s="7" t="s">
        <v>4</v>
      </c>
      <c r="L119" s="7">
        <v>149</v>
      </c>
      <c r="M119" s="55"/>
      <c r="N119" s="37">
        <f t="shared" si="17"/>
        <v>392.8571428571428</v>
      </c>
    </row>
    <row r="120" spans="1:14" s="9" customFormat="1" ht="12.75">
      <c r="A120" s="18">
        <f t="shared" si="18"/>
        <v>89</v>
      </c>
      <c r="B120" s="87" t="s">
        <v>110</v>
      </c>
      <c r="C120" s="7" t="s">
        <v>101</v>
      </c>
      <c r="D120" s="91" t="s">
        <v>219</v>
      </c>
      <c r="E120" s="135">
        <v>20</v>
      </c>
      <c r="F120" s="93">
        <v>660</v>
      </c>
      <c r="G120" s="93">
        <f>F120*E120</f>
        <v>13200</v>
      </c>
      <c r="H120" s="70">
        <f t="shared" si="20"/>
        <v>11785.714285714284</v>
      </c>
      <c r="I120" s="105" t="s">
        <v>58</v>
      </c>
      <c r="J120" s="7">
        <v>15</v>
      </c>
      <c r="K120" s="7" t="s">
        <v>4</v>
      </c>
      <c r="L120" s="7">
        <v>149</v>
      </c>
      <c r="M120" s="55"/>
      <c r="N120" s="37">
        <f t="shared" si="17"/>
        <v>589.2857142857142</v>
      </c>
    </row>
    <row r="121" spans="1:14" s="9" customFormat="1" ht="12.75">
      <c r="A121" s="18">
        <f t="shared" si="18"/>
        <v>90</v>
      </c>
      <c r="B121" s="87" t="s">
        <v>146</v>
      </c>
      <c r="C121" s="7" t="s">
        <v>101</v>
      </c>
      <c r="D121" s="91" t="s">
        <v>219</v>
      </c>
      <c r="E121" s="135">
        <v>15</v>
      </c>
      <c r="F121" s="93">
        <v>300</v>
      </c>
      <c r="G121" s="93">
        <f>F121*E121</f>
        <v>4500</v>
      </c>
      <c r="H121" s="70">
        <f t="shared" si="20"/>
        <v>4017.8571428571427</v>
      </c>
      <c r="I121" s="105" t="s">
        <v>58</v>
      </c>
      <c r="J121" s="7">
        <v>15</v>
      </c>
      <c r="K121" s="7" t="s">
        <v>4</v>
      </c>
      <c r="L121" s="7">
        <v>149</v>
      </c>
      <c r="M121" s="55"/>
      <c r="N121" s="37">
        <f t="shared" si="17"/>
        <v>267.85714285714283</v>
      </c>
    </row>
    <row r="122" spans="1:14" s="9" customFormat="1" ht="12.75">
      <c r="A122" s="18">
        <f t="shared" si="18"/>
        <v>91</v>
      </c>
      <c r="B122" s="87" t="s">
        <v>147</v>
      </c>
      <c r="C122" s="7" t="s">
        <v>101</v>
      </c>
      <c r="D122" s="91" t="s">
        <v>219</v>
      </c>
      <c r="E122" s="135">
        <v>10</v>
      </c>
      <c r="F122" s="93">
        <v>480</v>
      </c>
      <c r="G122" s="93">
        <f>F122*E122</f>
        <v>4800</v>
      </c>
      <c r="H122" s="70">
        <f t="shared" si="20"/>
        <v>4285.714285714285</v>
      </c>
      <c r="I122" s="105" t="s">
        <v>58</v>
      </c>
      <c r="J122" s="7">
        <v>15</v>
      </c>
      <c r="K122" s="21" t="s">
        <v>4</v>
      </c>
      <c r="L122" s="7">
        <v>149</v>
      </c>
      <c r="M122" s="55"/>
      <c r="N122" s="37">
        <f t="shared" si="17"/>
        <v>428.57142857142856</v>
      </c>
    </row>
    <row r="123" spans="1:14" s="9" customFormat="1" ht="12.75">
      <c r="A123" s="18">
        <f t="shared" si="18"/>
        <v>92</v>
      </c>
      <c r="B123" s="89" t="s">
        <v>67</v>
      </c>
      <c r="C123" s="7" t="s">
        <v>101</v>
      </c>
      <c r="D123" s="91" t="s">
        <v>74</v>
      </c>
      <c r="E123" s="135">
        <v>300</v>
      </c>
      <c r="F123" s="93">
        <v>100</v>
      </c>
      <c r="G123" s="93">
        <f>E123*F123</f>
        <v>30000</v>
      </c>
      <c r="H123" s="70">
        <f t="shared" si="20"/>
        <v>26785.714285714283</v>
      </c>
      <c r="I123" s="126" t="s">
        <v>88</v>
      </c>
      <c r="J123" s="7">
        <v>15</v>
      </c>
      <c r="K123" s="7" t="s">
        <v>4</v>
      </c>
      <c r="L123" s="7">
        <v>149</v>
      </c>
      <c r="M123" s="7"/>
      <c r="N123" s="37">
        <f t="shared" si="17"/>
        <v>89.28571428571428</v>
      </c>
    </row>
    <row r="124" spans="1:14" s="10" customFormat="1" ht="12.75">
      <c r="A124" s="18">
        <f t="shared" si="18"/>
        <v>93</v>
      </c>
      <c r="B124" s="89" t="s">
        <v>171</v>
      </c>
      <c r="C124" s="7" t="s">
        <v>101</v>
      </c>
      <c r="D124" s="91" t="s">
        <v>74</v>
      </c>
      <c r="E124" s="135">
        <v>30</v>
      </c>
      <c r="F124" s="95">
        <v>450</v>
      </c>
      <c r="G124" s="19">
        <f>E124*F124</f>
        <v>13500</v>
      </c>
      <c r="H124" s="70">
        <f t="shared" si="20"/>
        <v>12053.571428571428</v>
      </c>
      <c r="I124" s="105" t="s">
        <v>58</v>
      </c>
      <c r="J124" s="7">
        <v>15</v>
      </c>
      <c r="K124" s="7" t="s">
        <v>4</v>
      </c>
      <c r="L124" s="7">
        <v>149</v>
      </c>
      <c r="M124" s="7"/>
      <c r="N124" s="37">
        <f t="shared" si="17"/>
        <v>401.7857142857143</v>
      </c>
    </row>
    <row r="125" spans="1:14" s="9" customFormat="1" ht="12.75">
      <c r="A125" s="18">
        <f t="shared" si="18"/>
        <v>94</v>
      </c>
      <c r="B125" s="87" t="s">
        <v>148</v>
      </c>
      <c r="C125" s="7" t="s">
        <v>101</v>
      </c>
      <c r="D125" s="91" t="s">
        <v>74</v>
      </c>
      <c r="E125" s="135">
        <v>5</v>
      </c>
      <c r="F125" s="93">
        <v>1800</v>
      </c>
      <c r="G125" s="93">
        <f>F125*E125</f>
        <v>9000</v>
      </c>
      <c r="H125" s="70">
        <f t="shared" si="20"/>
        <v>8035.714285714285</v>
      </c>
      <c r="I125" s="126" t="s">
        <v>88</v>
      </c>
      <c r="J125" s="7">
        <v>15</v>
      </c>
      <c r="K125" s="7" t="s">
        <v>4</v>
      </c>
      <c r="L125" s="7">
        <v>149</v>
      </c>
      <c r="M125" s="55"/>
      <c r="N125" s="37">
        <f t="shared" si="17"/>
        <v>1607.142857142857</v>
      </c>
    </row>
    <row r="126" spans="1:14" s="9" customFormat="1" ht="20.25">
      <c r="A126" s="18">
        <f t="shared" si="18"/>
        <v>95</v>
      </c>
      <c r="B126" s="89" t="s">
        <v>227</v>
      </c>
      <c r="C126" s="7" t="s">
        <v>101</v>
      </c>
      <c r="D126" s="91" t="s">
        <v>13</v>
      </c>
      <c r="E126" s="94">
        <v>1</v>
      </c>
      <c r="F126" s="108">
        <v>118000</v>
      </c>
      <c r="G126" s="19">
        <f>E126*F126</f>
        <v>118000</v>
      </c>
      <c r="H126" s="70">
        <f t="shared" si="20"/>
        <v>105357.14285714284</v>
      </c>
      <c r="I126" s="7" t="s">
        <v>45</v>
      </c>
      <c r="J126" s="7">
        <v>15</v>
      </c>
      <c r="K126" s="7" t="s">
        <v>4</v>
      </c>
      <c r="L126" s="7">
        <v>159</v>
      </c>
      <c r="M126" s="7"/>
      <c r="N126" s="37">
        <f t="shared" si="17"/>
        <v>105357.14285714284</v>
      </c>
    </row>
    <row r="127" spans="1:14" s="9" customFormat="1" ht="12.75">
      <c r="A127" s="18">
        <f t="shared" si="18"/>
        <v>96</v>
      </c>
      <c r="B127" s="87" t="s">
        <v>112</v>
      </c>
      <c r="C127" s="7" t="s">
        <v>101</v>
      </c>
      <c r="D127" s="91" t="s">
        <v>42</v>
      </c>
      <c r="E127" s="135">
        <v>150</v>
      </c>
      <c r="F127" s="93">
        <v>360</v>
      </c>
      <c r="G127" s="93">
        <f>F127*E127</f>
        <v>54000</v>
      </c>
      <c r="H127" s="70">
        <f t="shared" si="20"/>
        <v>48214.28571428571</v>
      </c>
      <c r="I127" s="125" t="s">
        <v>106</v>
      </c>
      <c r="J127" s="7">
        <v>15</v>
      </c>
      <c r="K127" s="7" t="s">
        <v>4</v>
      </c>
      <c r="L127" s="7">
        <v>149</v>
      </c>
      <c r="M127" s="55"/>
      <c r="N127" s="37">
        <f t="shared" si="17"/>
        <v>321.4285714285714</v>
      </c>
    </row>
    <row r="128" spans="1:14" s="9" customFormat="1" ht="12.75">
      <c r="A128" s="18">
        <f t="shared" si="18"/>
        <v>97</v>
      </c>
      <c r="B128" s="87" t="s">
        <v>38</v>
      </c>
      <c r="C128" s="7" t="s">
        <v>101</v>
      </c>
      <c r="D128" s="91" t="s">
        <v>42</v>
      </c>
      <c r="E128" s="135">
        <v>200</v>
      </c>
      <c r="F128" s="93">
        <v>140</v>
      </c>
      <c r="G128" s="93">
        <f>F128*E128</f>
        <v>28000</v>
      </c>
      <c r="H128" s="70">
        <f t="shared" si="20"/>
        <v>24999.999999999996</v>
      </c>
      <c r="I128" s="105" t="s">
        <v>58</v>
      </c>
      <c r="J128" s="7">
        <v>15</v>
      </c>
      <c r="K128" s="7" t="s">
        <v>4</v>
      </c>
      <c r="L128" s="7">
        <v>149</v>
      </c>
      <c r="M128" s="55"/>
      <c r="N128" s="37">
        <f aca="true" t="shared" si="21" ref="N128:N159">H128/E128</f>
        <v>124.99999999999999</v>
      </c>
    </row>
    <row r="129" spans="1:14" s="9" customFormat="1" ht="12.75">
      <c r="A129" s="18">
        <f t="shared" si="18"/>
        <v>98</v>
      </c>
      <c r="B129" s="89" t="s">
        <v>172</v>
      </c>
      <c r="C129" s="7" t="s">
        <v>101</v>
      </c>
      <c r="D129" s="91" t="s">
        <v>220</v>
      </c>
      <c r="E129" s="135">
        <v>5</v>
      </c>
      <c r="F129" s="93">
        <v>1800</v>
      </c>
      <c r="G129" s="93">
        <f>E129*F129</f>
        <v>9000</v>
      </c>
      <c r="H129" s="70">
        <f t="shared" si="20"/>
        <v>8035.714285714285</v>
      </c>
      <c r="I129" s="105" t="s">
        <v>58</v>
      </c>
      <c r="J129" s="7">
        <v>15</v>
      </c>
      <c r="K129" s="7" t="s">
        <v>4</v>
      </c>
      <c r="L129" s="7">
        <v>149</v>
      </c>
      <c r="M129" s="7"/>
      <c r="N129" s="37">
        <f t="shared" si="21"/>
        <v>1607.142857142857</v>
      </c>
    </row>
    <row r="130" spans="1:14" s="29" customFormat="1" ht="12.75">
      <c r="A130" s="18">
        <f t="shared" si="18"/>
        <v>99</v>
      </c>
      <c r="B130" s="89" t="s">
        <v>149</v>
      </c>
      <c r="C130" s="7" t="s">
        <v>101</v>
      </c>
      <c r="D130" s="91" t="s">
        <v>220</v>
      </c>
      <c r="E130" s="135">
        <v>5</v>
      </c>
      <c r="F130" s="93">
        <v>4200</v>
      </c>
      <c r="G130" s="93">
        <f>E130*F130</f>
        <v>21000</v>
      </c>
      <c r="H130" s="70">
        <f t="shared" si="20"/>
        <v>18750</v>
      </c>
      <c r="I130" s="105" t="s">
        <v>58</v>
      </c>
      <c r="J130" s="7">
        <v>15</v>
      </c>
      <c r="K130" s="7" t="s">
        <v>4</v>
      </c>
      <c r="L130" s="7">
        <v>149</v>
      </c>
      <c r="M130" s="7"/>
      <c r="N130" s="37">
        <f t="shared" si="21"/>
        <v>3750</v>
      </c>
    </row>
    <row r="131" spans="1:14" s="29" customFormat="1" ht="30">
      <c r="A131" s="18">
        <f t="shared" si="18"/>
        <v>100</v>
      </c>
      <c r="B131" s="89" t="s">
        <v>113</v>
      </c>
      <c r="C131" s="7" t="s">
        <v>101</v>
      </c>
      <c r="D131" s="91" t="s">
        <v>13</v>
      </c>
      <c r="E131" s="94">
        <v>1</v>
      </c>
      <c r="F131" s="108">
        <v>240000</v>
      </c>
      <c r="G131" s="19">
        <f>E131*F131</f>
        <v>240000</v>
      </c>
      <c r="H131" s="70">
        <f t="shared" si="20"/>
        <v>214285.71428571426</v>
      </c>
      <c r="I131" s="7" t="s">
        <v>114</v>
      </c>
      <c r="J131" s="7">
        <v>15</v>
      </c>
      <c r="K131" s="7" t="s">
        <v>4</v>
      </c>
      <c r="L131" s="44">
        <v>159</v>
      </c>
      <c r="M131" s="7"/>
      <c r="N131" s="37">
        <f t="shared" si="21"/>
        <v>214285.71428571426</v>
      </c>
    </row>
    <row r="132" spans="1:14" s="9" customFormat="1" ht="12.75">
      <c r="A132" s="18">
        <f t="shared" si="18"/>
        <v>101</v>
      </c>
      <c r="B132" s="86" t="s">
        <v>24</v>
      </c>
      <c r="C132" s="7" t="s">
        <v>223</v>
      </c>
      <c r="D132" s="91" t="s">
        <v>81</v>
      </c>
      <c r="E132" s="135">
        <v>40</v>
      </c>
      <c r="F132" s="93">
        <v>14000</v>
      </c>
      <c r="G132" s="93">
        <v>160000</v>
      </c>
      <c r="H132" s="70">
        <f aca="true" t="shared" si="22" ref="H132:H195">G132/1.12</f>
        <v>142857.14285714284</v>
      </c>
      <c r="I132" s="105" t="s">
        <v>59</v>
      </c>
      <c r="J132" s="7">
        <v>15</v>
      </c>
      <c r="K132" s="7" t="s">
        <v>4</v>
      </c>
      <c r="L132" s="7">
        <v>149</v>
      </c>
      <c r="M132" s="7"/>
      <c r="N132" s="37">
        <f t="shared" si="21"/>
        <v>3571.428571428571</v>
      </c>
    </row>
    <row r="133" spans="1:14" s="9" customFormat="1" ht="12.75">
      <c r="A133" s="18">
        <f t="shared" si="18"/>
        <v>102</v>
      </c>
      <c r="B133" s="89" t="s">
        <v>24</v>
      </c>
      <c r="C133" s="7" t="s">
        <v>224</v>
      </c>
      <c r="D133" s="91" t="s">
        <v>81</v>
      </c>
      <c r="E133" s="135">
        <v>40</v>
      </c>
      <c r="F133" s="93">
        <v>14000</v>
      </c>
      <c r="G133" s="93">
        <v>400000</v>
      </c>
      <c r="H133" s="70">
        <f t="shared" si="22"/>
        <v>357142.8571428571</v>
      </c>
      <c r="I133" s="125" t="s">
        <v>89</v>
      </c>
      <c r="J133" s="7">
        <v>15</v>
      </c>
      <c r="K133" s="7" t="s">
        <v>4</v>
      </c>
      <c r="L133" s="7">
        <v>149</v>
      </c>
      <c r="M133" s="7"/>
      <c r="N133" s="37">
        <f t="shared" si="21"/>
        <v>8928.571428571428</v>
      </c>
    </row>
    <row r="134" spans="1:14" s="10" customFormat="1" ht="12.75">
      <c r="A134" s="18">
        <f t="shared" si="18"/>
        <v>103</v>
      </c>
      <c r="B134" s="87" t="s">
        <v>53</v>
      </c>
      <c r="C134" s="7" t="s">
        <v>101</v>
      </c>
      <c r="D134" s="91" t="s">
        <v>74</v>
      </c>
      <c r="E134" s="135">
        <v>10</v>
      </c>
      <c r="F134" s="93">
        <v>200</v>
      </c>
      <c r="G134" s="93">
        <f>F134*E134</f>
        <v>2000</v>
      </c>
      <c r="H134" s="70">
        <f t="shared" si="22"/>
        <v>1785.7142857142856</v>
      </c>
      <c r="I134" s="105" t="s">
        <v>58</v>
      </c>
      <c r="J134" s="7">
        <v>15</v>
      </c>
      <c r="K134" s="7" t="s">
        <v>4</v>
      </c>
      <c r="L134" s="7">
        <v>149</v>
      </c>
      <c r="M134" s="55"/>
      <c r="N134" s="37">
        <f t="shared" si="21"/>
        <v>178.57142857142856</v>
      </c>
    </row>
    <row r="135" spans="1:14" s="9" customFormat="1" ht="20.25">
      <c r="A135" s="18">
        <f t="shared" si="18"/>
        <v>104</v>
      </c>
      <c r="B135" s="87" t="s">
        <v>150</v>
      </c>
      <c r="C135" s="7" t="s">
        <v>101</v>
      </c>
      <c r="D135" s="91" t="s">
        <v>17</v>
      </c>
      <c r="E135" s="135">
        <v>60</v>
      </c>
      <c r="F135" s="93">
        <v>390</v>
      </c>
      <c r="G135" s="93">
        <f>F135*E135</f>
        <v>23400</v>
      </c>
      <c r="H135" s="70">
        <f t="shared" si="22"/>
        <v>20892.85714285714</v>
      </c>
      <c r="I135" s="125" t="s">
        <v>106</v>
      </c>
      <c r="J135" s="7">
        <v>15</v>
      </c>
      <c r="K135" s="7" t="s">
        <v>4</v>
      </c>
      <c r="L135" s="7">
        <v>149</v>
      </c>
      <c r="M135" s="55"/>
      <c r="N135" s="37">
        <f t="shared" si="21"/>
        <v>348.21428571428567</v>
      </c>
    </row>
    <row r="136" spans="1:14" s="9" customFormat="1" ht="12.75">
      <c r="A136" s="18">
        <f t="shared" si="18"/>
        <v>105</v>
      </c>
      <c r="B136" s="114" t="s">
        <v>28</v>
      </c>
      <c r="C136" s="7" t="s">
        <v>101</v>
      </c>
      <c r="D136" s="131" t="s">
        <v>17</v>
      </c>
      <c r="E136" s="135">
        <v>60</v>
      </c>
      <c r="F136" s="93">
        <v>420</v>
      </c>
      <c r="G136" s="93">
        <f>F136*E136</f>
        <v>25200</v>
      </c>
      <c r="H136" s="70">
        <f t="shared" si="22"/>
        <v>22499.999999999996</v>
      </c>
      <c r="I136" s="125" t="s">
        <v>106</v>
      </c>
      <c r="J136" s="7">
        <v>15</v>
      </c>
      <c r="K136" s="7" t="s">
        <v>4</v>
      </c>
      <c r="L136" s="7">
        <v>149</v>
      </c>
      <c r="M136" s="55"/>
      <c r="N136" s="37">
        <f t="shared" si="21"/>
        <v>374.99999999999994</v>
      </c>
    </row>
    <row r="137" spans="1:14" s="9" customFormat="1" ht="20.25">
      <c r="A137" s="18">
        <f t="shared" si="18"/>
        <v>106</v>
      </c>
      <c r="B137" s="87" t="s">
        <v>92</v>
      </c>
      <c r="C137" s="7" t="s">
        <v>101</v>
      </c>
      <c r="D137" s="91" t="s">
        <v>13</v>
      </c>
      <c r="E137" s="98">
        <v>1</v>
      </c>
      <c r="F137" s="99">
        <v>5913000</v>
      </c>
      <c r="G137" s="19">
        <f aca="true" t="shared" si="23" ref="G137:G142">E137*F137</f>
        <v>5913000</v>
      </c>
      <c r="H137" s="70">
        <f t="shared" si="22"/>
        <v>5279464.285714285</v>
      </c>
      <c r="I137" s="7" t="s">
        <v>56</v>
      </c>
      <c r="J137" s="7">
        <v>365</v>
      </c>
      <c r="K137" s="7" t="s">
        <v>4</v>
      </c>
      <c r="L137" s="7">
        <v>151</v>
      </c>
      <c r="M137" s="7"/>
      <c r="N137" s="37">
        <f t="shared" si="21"/>
        <v>5279464.285714285</v>
      </c>
    </row>
    <row r="138" spans="1:14" s="9" customFormat="1" ht="12.75">
      <c r="A138" s="18">
        <f t="shared" si="18"/>
        <v>107</v>
      </c>
      <c r="B138" s="89" t="s">
        <v>125</v>
      </c>
      <c r="C138" s="7" t="s">
        <v>101</v>
      </c>
      <c r="D138" s="110" t="s">
        <v>13</v>
      </c>
      <c r="E138" s="98">
        <v>1</v>
      </c>
      <c r="F138" s="108">
        <v>70000</v>
      </c>
      <c r="G138" s="19">
        <f t="shared" si="23"/>
        <v>70000</v>
      </c>
      <c r="H138" s="70">
        <f t="shared" si="22"/>
        <v>62499.99999999999</v>
      </c>
      <c r="I138" s="7" t="s">
        <v>106</v>
      </c>
      <c r="J138" s="7">
        <v>30</v>
      </c>
      <c r="K138" s="7" t="s">
        <v>4</v>
      </c>
      <c r="L138" s="44">
        <v>159</v>
      </c>
      <c r="M138" s="7"/>
      <c r="N138" s="37">
        <f t="shared" si="21"/>
        <v>62499.99999999999</v>
      </c>
    </row>
    <row r="139" spans="1:14" s="9" customFormat="1" ht="20.25">
      <c r="A139" s="18">
        <f t="shared" si="18"/>
        <v>108</v>
      </c>
      <c r="B139" s="117" t="s">
        <v>126</v>
      </c>
      <c r="C139" s="7" t="s">
        <v>101</v>
      </c>
      <c r="D139" s="110" t="s">
        <v>13</v>
      </c>
      <c r="E139" s="98">
        <v>1</v>
      </c>
      <c r="F139" s="108">
        <v>47500</v>
      </c>
      <c r="G139" s="19">
        <f t="shared" si="23"/>
        <v>47500</v>
      </c>
      <c r="H139" s="70">
        <f t="shared" si="22"/>
        <v>42410.71428571428</v>
      </c>
      <c r="I139" s="7" t="s">
        <v>106</v>
      </c>
      <c r="J139" s="7">
        <v>30</v>
      </c>
      <c r="K139" s="7" t="s">
        <v>4</v>
      </c>
      <c r="L139" s="44">
        <v>159</v>
      </c>
      <c r="M139" s="7"/>
      <c r="N139" s="37">
        <f t="shared" si="21"/>
        <v>42410.71428571428</v>
      </c>
    </row>
    <row r="140" spans="1:14" s="9" customFormat="1" ht="12.75">
      <c r="A140" s="18">
        <f t="shared" si="18"/>
        <v>109</v>
      </c>
      <c r="B140" s="116" t="s">
        <v>250</v>
      </c>
      <c r="C140" s="7" t="s">
        <v>101</v>
      </c>
      <c r="D140" s="121" t="s">
        <v>13</v>
      </c>
      <c r="E140" s="122">
        <v>1</v>
      </c>
      <c r="F140" s="123">
        <v>250000</v>
      </c>
      <c r="G140" s="124">
        <f t="shared" si="23"/>
        <v>250000</v>
      </c>
      <c r="H140" s="70">
        <f t="shared" si="22"/>
        <v>223214.28571428568</v>
      </c>
      <c r="I140" s="7" t="s">
        <v>59</v>
      </c>
      <c r="J140" s="7">
        <v>15</v>
      </c>
      <c r="K140" s="7" t="s">
        <v>4</v>
      </c>
      <c r="L140" s="7">
        <v>169</v>
      </c>
      <c r="M140" s="7"/>
      <c r="N140" s="37">
        <f t="shared" si="21"/>
        <v>223214.28571428568</v>
      </c>
    </row>
    <row r="141" spans="1:14" s="9" customFormat="1" ht="24" customHeight="1">
      <c r="A141" s="18">
        <f t="shared" si="18"/>
        <v>110</v>
      </c>
      <c r="B141" s="89" t="s">
        <v>228</v>
      </c>
      <c r="C141" s="7" t="s">
        <v>101</v>
      </c>
      <c r="D141" s="91" t="s">
        <v>13</v>
      </c>
      <c r="E141" s="94">
        <v>1</v>
      </c>
      <c r="F141" s="108">
        <v>240000</v>
      </c>
      <c r="G141" s="19">
        <f t="shared" si="23"/>
        <v>240000</v>
      </c>
      <c r="H141" s="70">
        <f t="shared" si="22"/>
        <v>214285.71428571426</v>
      </c>
      <c r="I141" s="7" t="s">
        <v>106</v>
      </c>
      <c r="J141" s="7">
        <v>15</v>
      </c>
      <c r="K141" s="7" t="s">
        <v>4</v>
      </c>
      <c r="L141" s="44">
        <v>159</v>
      </c>
      <c r="M141" s="55"/>
      <c r="N141" s="37">
        <f t="shared" si="21"/>
        <v>214285.71428571426</v>
      </c>
    </row>
    <row r="142" spans="1:14" s="9" customFormat="1" ht="20.25">
      <c r="A142" s="18">
        <f t="shared" si="18"/>
        <v>111</v>
      </c>
      <c r="B142" s="89" t="s">
        <v>111</v>
      </c>
      <c r="C142" s="7" t="s">
        <v>101</v>
      </c>
      <c r="D142" s="91" t="s">
        <v>16</v>
      </c>
      <c r="E142" s="135">
        <v>7</v>
      </c>
      <c r="F142" s="93">
        <v>5500</v>
      </c>
      <c r="G142" s="93">
        <f t="shared" si="23"/>
        <v>38500</v>
      </c>
      <c r="H142" s="70">
        <f t="shared" si="22"/>
        <v>34375</v>
      </c>
      <c r="I142" s="105" t="s">
        <v>58</v>
      </c>
      <c r="J142" s="7">
        <v>15</v>
      </c>
      <c r="K142" s="7" t="s">
        <v>4</v>
      </c>
      <c r="L142" s="7">
        <v>149</v>
      </c>
      <c r="M142" s="7"/>
      <c r="N142" s="37">
        <f t="shared" si="21"/>
        <v>4910.714285714285</v>
      </c>
    </row>
    <row r="143" spans="1:14" s="9" customFormat="1" ht="12.75">
      <c r="A143" s="18">
        <f t="shared" si="18"/>
        <v>112</v>
      </c>
      <c r="B143" s="90" t="s">
        <v>35</v>
      </c>
      <c r="C143" s="7" t="s">
        <v>101</v>
      </c>
      <c r="D143" s="94" t="s">
        <v>33</v>
      </c>
      <c r="E143" s="135">
        <v>3</v>
      </c>
      <c r="F143" s="93">
        <v>540</v>
      </c>
      <c r="G143" s="93">
        <f aca="true" t="shared" si="24" ref="G143:G154">F143*E143</f>
        <v>1620</v>
      </c>
      <c r="H143" s="70">
        <f t="shared" si="22"/>
        <v>1446.4285714285713</v>
      </c>
      <c r="I143" s="105" t="s">
        <v>58</v>
      </c>
      <c r="J143" s="7">
        <v>15</v>
      </c>
      <c r="K143" s="7" t="s">
        <v>4</v>
      </c>
      <c r="L143" s="7">
        <v>149</v>
      </c>
      <c r="M143" s="7"/>
      <c r="N143" s="37">
        <f t="shared" si="21"/>
        <v>482.1428571428571</v>
      </c>
    </row>
    <row r="144" spans="1:14" s="9" customFormat="1" ht="12.75">
      <c r="A144" s="18">
        <f t="shared" si="18"/>
        <v>113</v>
      </c>
      <c r="B144" s="90" t="s">
        <v>190</v>
      </c>
      <c r="C144" s="7" t="s">
        <v>101</v>
      </c>
      <c r="D144" s="94" t="s">
        <v>41</v>
      </c>
      <c r="E144" s="135">
        <v>20</v>
      </c>
      <c r="F144" s="93">
        <v>60</v>
      </c>
      <c r="G144" s="93">
        <f t="shared" si="24"/>
        <v>1200</v>
      </c>
      <c r="H144" s="70">
        <f t="shared" si="22"/>
        <v>1071.4285714285713</v>
      </c>
      <c r="I144" s="105" t="s">
        <v>58</v>
      </c>
      <c r="J144" s="7">
        <v>15</v>
      </c>
      <c r="K144" s="7" t="s">
        <v>4</v>
      </c>
      <c r="L144" s="7">
        <v>149</v>
      </c>
      <c r="M144" s="7"/>
      <c r="N144" s="37">
        <f t="shared" si="21"/>
        <v>53.57142857142857</v>
      </c>
    </row>
    <row r="145" spans="1:14" s="9" customFormat="1" ht="12.75">
      <c r="A145" s="18">
        <f t="shared" si="18"/>
        <v>114</v>
      </c>
      <c r="B145" s="90" t="s">
        <v>26</v>
      </c>
      <c r="C145" s="7" t="s">
        <v>101</v>
      </c>
      <c r="D145" s="94" t="s">
        <v>222</v>
      </c>
      <c r="E145" s="135">
        <v>10</v>
      </c>
      <c r="F145" s="93">
        <v>850</v>
      </c>
      <c r="G145" s="93">
        <f t="shared" si="24"/>
        <v>8500</v>
      </c>
      <c r="H145" s="70">
        <f t="shared" si="22"/>
        <v>7589.285714285714</v>
      </c>
      <c r="I145" s="105" t="s">
        <v>58</v>
      </c>
      <c r="J145" s="7">
        <v>15</v>
      </c>
      <c r="K145" s="7" t="s">
        <v>4</v>
      </c>
      <c r="L145" s="7">
        <v>149</v>
      </c>
      <c r="M145" s="7"/>
      <c r="N145" s="37">
        <f t="shared" si="21"/>
        <v>758.9285714285713</v>
      </c>
    </row>
    <row r="146" spans="1:14" s="9" customFormat="1" ht="12.75">
      <c r="A146" s="18">
        <f t="shared" si="18"/>
        <v>115</v>
      </c>
      <c r="B146" s="114" t="s">
        <v>54</v>
      </c>
      <c r="C146" s="7" t="s">
        <v>101</v>
      </c>
      <c r="D146" s="131" t="s">
        <v>219</v>
      </c>
      <c r="E146" s="135">
        <v>20</v>
      </c>
      <c r="F146" s="93">
        <v>150</v>
      </c>
      <c r="G146" s="93">
        <f t="shared" si="24"/>
        <v>3000</v>
      </c>
      <c r="H146" s="70">
        <f t="shared" si="22"/>
        <v>2678.5714285714284</v>
      </c>
      <c r="I146" s="105" t="s">
        <v>58</v>
      </c>
      <c r="J146" s="7">
        <v>15</v>
      </c>
      <c r="K146" s="7" t="s">
        <v>4</v>
      </c>
      <c r="L146" s="7">
        <v>149</v>
      </c>
      <c r="M146" s="7"/>
      <c r="N146" s="37">
        <f t="shared" si="21"/>
        <v>133.92857142857142</v>
      </c>
    </row>
    <row r="147" spans="1:14" s="9" customFormat="1" ht="20.25">
      <c r="A147" s="18">
        <f t="shared" si="18"/>
        <v>116</v>
      </c>
      <c r="B147" s="114" t="s">
        <v>191</v>
      </c>
      <c r="C147" s="7" t="s">
        <v>101</v>
      </c>
      <c r="D147" s="131" t="s">
        <v>74</v>
      </c>
      <c r="E147" s="135">
        <v>150</v>
      </c>
      <c r="F147" s="93">
        <v>300</v>
      </c>
      <c r="G147" s="93">
        <f t="shared" si="24"/>
        <v>45000</v>
      </c>
      <c r="H147" s="70">
        <f t="shared" si="22"/>
        <v>40178.57142857143</v>
      </c>
      <c r="I147" s="105" t="s">
        <v>58</v>
      </c>
      <c r="J147" s="7">
        <v>15</v>
      </c>
      <c r="K147" s="7" t="s">
        <v>4</v>
      </c>
      <c r="L147" s="7">
        <v>149</v>
      </c>
      <c r="M147" s="7"/>
      <c r="N147" s="37">
        <f t="shared" si="21"/>
        <v>267.85714285714283</v>
      </c>
    </row>
    <row r="148" spans="1:14" s="9" customFormat="1" ht="12.75">
      <c r="A148" s="18">
        <f t="shared" si="18"/>
        <v>117</v>
      </c>
      <c r="B148" s="87" t="s">
        <v>151</v>
      </c>
      <c r="C148" s="7" t="s">
        <v>101</v>
      </c>
      <c r="D148" s="91" t="s">
        <v>74</v>
      </c>
      <c r="E148" s="135">
        <v>1000</v>
      </c>
      <c r="F148" s="93">
        <v>12</v>
      </c>
      <c r="G148" s="93">
        <f t="shared" si="24"/>
        <v>12000</v>
      </c>
      <c r="H148" s="70">
        <f t="shared" si="22"/>
        <v>10714.285714285714</v>
      </c>
      <c r="I148" s="125" t="s">
        <v>106</v>
      </c>
      <c r="J148" s="7">
        <v>15</v>
      </c>
      <c r="K148" s="7" t="s">
        <v>4</v>
      </c>
      <c r="L148" s="7">
        <v>149</v>
      </c>
      <c r="M148" s="7"/>
      <c r="N148" s="37">
        <f t="shared" si="21"/>
        <v>10.714285714285714</v>
      </c>
    </row>
    <row r="149" spans="1:14" s="9" customFormat="1" ht="12.75">
      <c r="A149" s="18">
        <f t="shared" si="18"/>
        <v>118</v>
      </c>
      <c r="B149" s="90" t="s">
        <v>192</v>
      </c>
      <c r="C149" s="7" t="s">
        <v>101</v>
      </c>
      <c r="D149" s="94" t="s">
        <v>74</v>
      </c>
      <c r="E149" s="135">
        <v>1000</v>
      </c>
      <c r="F149" s="93">
        <v>12</v>
      </c>
      <c r="G149" s="93">
        <f t="shared" si="24"/>
        <v>12000</v>
      </c>
      <c r="H149" s="70">
        <f t="shared" si="22"/>
        <v>10714.285714285714</v>
      </c>
      <c r="I149" s="125" t="s">
        <v>106</v>
      </c>
      <c r="J149" s="7">
        <v>15</v>
      </c>
      <c r="K149" s="7" t="s">
        <v>4</v>
      </c>
      <c r="L149" s="7">
        <v>149</v>
      </c>
      <c r="M149" s="7"/>
      <c r="N149" s="37">
        <f t="shared" si="21"/>
        <v>10.714285714285714</v>
      </c>
    </row>
    <row r="150" spans="1:14" s="9" customFormat="1" ht="12.75">
      <c r="A150" s="18">
        <f t="shared" si="18"/>
        <v>119</v>
      </c>
      <c r="B150" s="90" t="s">
        <v>193</v>
      </c>
      <c r="C150" s="7" t="s">
        <v>101</v>
      </c>
      <c r="D150" s="94" t="s">
        <v>74</v>
      </c>
      <c r="E150" s="135">
        <v>2</v>
      </c>
      <c r="F150" s="93">
        <v>18000</v>
      </c>
      <c r="G150" s="93">
        <f t="shared" si="24"/>
        <v>36000</v>
      </c>
      <c r="H150" s="70">
        <f t="shared" si="22"/>
        <v>32142.85714285714</v>
      </c>
      <c r="I150" s="105" t="s">
        <v>58</v>
      </c>
      <c r="J150" s="7">
        <v>15</v>
      </c>
      <c r="K150" s="7" t="s">
        <v>4</v>
      </c>
      <c r="L150" s="7">
        <v>149</v>
      </c>
      <c r="M150" s="7"/>
      <c r="N150" s="37">
        <f t="shared" si="21"/>
        <v>16071.42857142857</v>
      </c>
    </row>
    <row r="151" spans="1:14" s="9" customFormat="1" ht="12.75">
      <c r="A151" s="18">
        <f t="shared" si="18"/>
        <v>120</v>
      </c>
      <c r="B151" s="90" t="s">
        <v>194</v>
      </c>
      <c r="C151" s="7" t="s">
        <v>101</v>
      </c>
      <c r="D151" s="94" t="s">
        <v>74</v>
      </c>
      <c r="E151" s="135">
        <v>2</v>
      </c>
      <c r="F151" s="93">
        <v>24000</v>
      </c>
      <c r="G151" s="93">
        <f t="shared" si="24"/>
        <v>48000</v>
      </c>
      <c r="H151" s="70">
        <f t="shared" si="22"/>
        <v>42857.142857142855</v>
      </c>
      <c r="I151" s="105" t="s">
        <v>58</v>
      </c>
      <c r="J151" s="7">
        <v>15</v>
      </c>
      <c r="K151" s="7" t="s">
        <v>4</v>
      </c>
      <c r="L151" s="7">
        <v>149</v>
      </c>
      <c r="M151" s="7"/>
      <c r="N151" s="37">
        <f t="shared" si="21"/>
        <v>21428.571428571428</v>
      </c>
    </row>
    <row r="152" spans="1:14" s="9" customFormat="1" ht="12.75">
      <c r="A152" s="18">
        <f t="shared" si="18"/>
        <v>121</v>
      </c>
      <c r="B152" s="90" t="s">
        <v>152</v>
      </c>
      <c r="C152" s="7" t="s">
        <v>101</v>
      </c>
      <c r="D152" s="94" t="s">
        <v>74</v>
      </c>
      <c r="E152" s="135">
        <v>2</v>
      </c>
      <c r="F152" s="93">
        <v>3600</v>
      </c>
      <c r="G152" s="93">
        <f t="shared" si="24"/>
        <v>7200</v>
      </c>
      <c r="H152" s="70">
        <f t="shared" si="22"/>
        <v>6428.5714285714275</v>
      </c>
      <c r="I152" s="105" t="s">
        <v>58</v>
      </c>
      <c r="J152" s="7">
        <v>15</v>
      </c>
      <c r="K152" s="7" t="s">
        <v>4</v>
      </c>
      <c r="L152" s="7">
        <v>149</v>
      </c>
      <c r="M152" s="7"/>
      <c r="N152" s="37">
        <f t="shared" si="21"/>
        <v>3214.2857142857138</v>
      </c>
    </row>
    <row r="153" spans="1:14" s="9" customFormat="1" ht="12.75">
      <c r="A153" s="18">
        <f t="shared" si="18"/>
        <v>122</v>
      </c>
      <c r="B153" s="90" t="s">
        <v>195</v>
      </c>
      <c r="C153" s="7" t="s">
        <v>101</v>
      </c>
      <c r="D153" s="94" t="s">
        <v>74</v>
      </c>
      <c r="E153" s="135">
        <v>10</v>
      </c>
      <c r="F153" s="93">
        <v>750</v>
      </c>
      <c r="G153" s="93">
        <f t="shared" si="24"/>
        <v>7500</v>
      </c>
      <c r="H153" s="70">
        <f t="shared" si="22"/>
        <v>6696.428571428571</v>
      </c>
      <c r="I153" s="126" t="s">
        <v>88</v>
      </c>
      <c r="J153" s="7">
        <v>15</v>
      </c>
      <c r="K153" s="7" t="s">
        <v>4</v>
      </c>
      <c r="L153" s="7">
        <v>149</v>
      </c>
      <c r="M153" s="7"/>
      <c r="N153" s="37">
        <f t="shared" si="21"/>
        <v>669.6428571428571</v>
      </c>
    </row>
    <row r="154" spans="1:14" s="9" customFormat="1" ht="12.75">
      <c r="A154" s="18">
        <f t="shared" si="18"/>
        <v>123</v>
      </c>
      <c r="B154" s="86" t="s">
        <v>30</v>
      </c>
      <c r="C154" s="7" t="s">
        <v>101</v>
      </c>
      <c r="D154" s="94" t="s">
        <v>74</v>
      </c>
      <c r="E154" s="135">
        <v>5</v>
      </c>
      <c r="F154" s="93">
        <v>1800</v>
      </c>
      <c r="G154" s="93">
        <f t="shared" si="24"/>
        <v>9000</v>
      </c>
      <c r="H154" s="70">
        <f t="shared" si="22"/>
        <v>8035.714285714285</v>
      </c>
      <c r="I154" s="105" t="s">
        <v>58</v>
      </c>
      <c r="J154" s="7">
        <v>15</v>
      </c>
      <c r="K154" s="7" t="s">
        <v>4</v>
      </c>
      <c r="L154" s="7">
        <v>149</v>
      </c>
      <c r="M154" s="7"/>
      <c r="N154" s="37">
        <f t="shared" si="21"/>
        <v>1607.142857142857</v>
      </c>
    </row>
    <row r="155" spans="1:14" s="9" customFormat="1" ht="12.75">
      <c r="A155" s="18">
        <f t="shared" si="18"/>
        <v>124</v>
      </c>
      <c r="B155" s="86" t="s">
        <v>79</v>
      </c>
      <c r="C155" s="7" t="s">
        <v>101</v>
      </c>
      <c r="D155" s="94" t="s">
        <v>220</v>
      </c>
      <c r="E155" s="135">
        <v>20</v>
      </c>
      <c r="F155" s="93">
        <v>80</v>
      </c>
      <c r="G155" s="93">
        <f aca="true" t="shared" si="25" ref="G155:G161">E155*F155</f>
        <v>1600</v>
      </c>
      <c r="H155" s="70">
        <f t="shared" si="22"/>
        <v>1428.5714285714284</v>
      </c>
      <c r="I155" s="105" t="s">
        <v>58</v>
      </c>
      <c r="J155" s="7">
        <v>15</v>
      </c>
      <c r="K155" s="7" t="s">
        <v>4</v>
      </c>
      <c r="L155" s="7">
        <v>149</v>
      </c>
      <c r="M155" s="7"/>
      <c r="N155" s="37">
        <f t="shared" si="21"/>
        <v>71.42857142857142</v>
      </c>
    </row>
    <row r="156" spans="1:14" s="9" customFormat="1" ht="12.75">
      <c r="A156" s="18">
        <f t="shared" si="18"/>
        <v>125</v>
      </c>
      <c r="B156" s="86" t="s">
        <v>80</v>
      </c>
      <c r="C156" s="7" t="s">
        <v>101</v>
      </c>
      <c r="D156" s="94" t="s">
        <v>220</v>
      </c>
      <c r="E156" s="135">
        <v>20</v>
      </c>
      <c r="F156" s="93">
        <v>120</v>
      </c>
      <c r="G156" s="93">
        <f t="shared" si="25"/>
        <v>2400</v>
      </c>
      <c r="H156" s="70">
        <f t="shared" si="22"/>
        <v>2142.8571428571427</v>
      </c>
      <c r="I156" s="105" t="s">
        <v>58</v>
      </c>
      <c r="J156" s="7">
        <v>15</v>
      </c>
      <c r="K156" s="7" t="s">
        <v>4</v>
      </c>
      <c r="L156" s="7">
        <v>149</v>
      </c>
      <c r="M156" s="7"/>
      <c r="N156" s="37">
        <f t="shared" si="21"/>
        <v>107.14285714285714</v>
      </c>
    </row>
    <row r="157" spans="1:14" s="9" customFormat="1" ht="12.75">
      <c r="A157" s="18">
        <f t="shared" si="18"/>
        <v>126</v>
      </c>
      <c r="B157" s="86" t="s">
        <v>173</v>
      </c>
      <c r="C157" s="7" t="s">
        <v>101</v>
      </c>
      <c r="D157" s="94" t="s">
        <v>16</v>
      </c>
      <c r="E157" s="135">
        <v>5</v>
      </c>
      <c r="F157" s="93">
        <v>1800</v>
      </c>
      <c r="G157" s="93">
        <f t="shared" si="25"/>
        <v>9000</v>
      </c>
      <c r="H157" s="70">
        <f t="shared" si="22"/>
        <v>8035.714285714285</v>
      </c>
      <c r="I157" s="105" t="s">
        <v>58</v>
      </c>
      <c r="J157" s="7">
        <v>15</v>
      </c>
      <c r="K157" s="7" t="s">
        <v>4</v>
      </c>
      <c r="L157" s="7">
        <v>149</v>
      </c>
      <c r="M157" s="7"/>
      <c r="N157" s="37">
        <f t="shared" si="21"/>
        <v>1607.142857142857</v>
      </c>
    </row>
    <row r="158" spans="1:14" s="9" customFormat="1" ht="12.75">
      <c r="A158" s="18">
        <f t="shared" si="18"/>
        <v>127</v>
      </c>
      <c r="B158" s="86" t="s">
        <v>20</v>
      </c>
      <c r="C158" s="7" t="s">
        <v>101</v>
      </c>
      <c r="D158" s="94" t="s">
        <v>74</v>
      </c>
      <c r="E158" s="135">
        <v>500</v>
      </c>
      <c r="F158" s="93">
        <v>72</v>
      </c>
      <c r="G158" s="93">
        <f t="shared" si="25"/>
        <v>36000</v>
      </c>
      <c r="H158" s="70">
        <f t="shared" si="22"/>
        <v>32142.85714285714</v>
      </c>
      <c r="I158" s="126" t="s">
        <v>88</v>
      </c>
      <c r="J158" s="7">
        <v>15</v>
      </c>
      <c r="K158" s="7" t="s">
        <v>4</v>
      </c>
      <c r="L158" s="7">
        <v>149</v>
      </c>
      <c r="M158" s="7"/>
      <c r="N158" s="37">
        <f t="shared" si="21"/>
        <v>64.28571428571428</v>
      </c>
    </row>
    <row r="159" spans="1:14" s="9" customFormat="1" ht="12.75">
      <c r="A159" s="18">
        <f t="shared" si="18"/>
        <v>128</v>
      </c>
      <c r="B159" s="89" t="s">
        <v>21</v>
      </c>
      <c r="C159" s="7" t="s">
        <v>101</v>
      </c>
      <c r="D159" s="94" t="s">
        <v>74</v>
      </c>
      <c r="E159" s="101">
        <v>50</v>
      </c>
      <c r="F159" s="102">
        <v>180</v>
      </c>
      <c r="G159" s="93">
        <f t="shared" si="25"/>
        <v>9000</v>
      </c>
      <c r="H159" s="70">
        <f t="shared" si="22"/>
        <v>8035.714285714285</v>
      </c>
      <c r="I159" s="126" t="s">
        <v>88</v>
      </c>
      <c r="J159" s="7">
        <v>15</v>
      </c>
      <c r="K159" s="7" t="s">
        <v>4</v>
      </c>
      <c r="L159" s="7">
        <v>149</v>
      </c>
      <c r="M159" s="7"/>
      <c r="N159" s="37">
        <f t="shared" si="21"/>
        <v>160.7142857142857</v>
      </c>
    </row>
    <row r="160" spans="1:14" s="9" customFormat="1" ht="12.75">
      <c r="A160" s="18">
        <f t="shared" si="18"/>
        <v>129</v>
      </c>
      <c r="B160" s="86" t="s">
        <v>68</v>
      </c>
      <c r="C160" s="7" t="s">
        <v>101</v>
      </c>
      <c r="D160" s="94" t="s">
        <v>74</v>
      </c>
      <c r="E160" s="135">
        <v>50</v>
      </c>
      <c r="F160" s="93">
        <v>120</v>
      </c>
      <c r="G160" s="93">
        <f t="shared" si="25"/>
        <v>6000</v>
      </c>
      <c r="H160" s="70">
        <f t="shared" si="22"/>
        <v>5357.142857142857</v>
      </c>
      <c r="I160" s="126" t="s">
        <v>88</v>
      </c>
      <c r="J160" s="7">
        <v>15</v>
      </c>
      <c r="K160" s="7" t="s">
        <v>4</v>
      </c>
      <c r="L160" s="7">
        <v>149</v>
      </c>
      <c r="M160" s="7"/>
      <c r="N160" s="37">
        <f aca="true" t="shared" si="26" ref="N160:N191">H160/E160</f>
        <v>107.14285714285714</v>
      </c>
    </row>
    <row r="161" spans="1:14" s="9" customFormat="1" ht="12.75">
      <c r="A161" s="18">
        <f t="shared" si="18"/>
        <v>130</v>
      </c>
      <c r="B161" s="86" t="s">
        <v>69</v>
      </c>
      <c r="C161" s="7" t="s">
        <v>101</v>
      </c>
      <c r="D161" s="94" t="s">
        <v>74</v>
      </c>
      <c r="E161" s="101">
        <v>50</v>
      </c>
      <c r="F161" s="102">
        <v>300</v>
      </c>
      <c r="G161" s="93">
        <f t="shared" si="25"/>
        <v>15000</v>
      </c>
      <c r="H161" s="70">
        <f t="shared" si="22"/>
        <v>13392.857142857141</v>
      </c>
      <c r="I161" s="126" t="s">
        <v>88</v>
      </c>
      <c r="J161" s="7">
        <v>15</v>
      </c>
      <c r="K161" s="7" t="s">
        <v>4</v>
      </c>
      <c r="L161" s="7">
        <v>149</v>
      </c>
      <c r="M161" s="7"/>
      <c r="N161" s="37">
        <f t="shared" si="26"/>
        <v>267.85714285714283</v>
      </c>
    </row>
    <row r="162" spans="1:14" s="9" customFormat="1" ht="12.75">
      <c r="A162" s="18">
        <f aca="true" t="shared" si="27" ref="A162:A206">A161+1</f>
        <v>131</v>
      </c>
      <c r="B162" s="86" t="s">
        <v>196</v>
      </c>
      <c r="C162" s="7" t="s">
        <v>101</v>
      </c>
      <c r="D162" s="94" t="s">
        <v>74</v>
      </c>
      <c r="E162" s="101">
        <v>10</v>
      </c>
      <c r="F162" s="102">
        <v>550</v>
      </c>
      <c r="G162" s="93">
        <f>F162*E162</f>
        <v>5500</v>
      </c>
      <c r="H162" s="70">
        <f t="shared" si="22"/>
        <v>4910.714285714285</v>
      </c>
      <c r="I162" s="125" t="s">
        <v>106</v>
      </c>
      <c r="J162" s="7">
        <v>15</v>
      </c>
      <c r="K162" s="7" t="s">
        <v>4</v>
      </c>
      <c r="L162" s="7">
        <v>149</v>
      </c>
      <c r="M162" s="7"/>
      <c r="N162" s="37">
        <f t="shared" si="26"/>
        <v>491.07142857142856</v>
      </c>
    </row>
    <row r="163" spans="1:14" s="9" customFormat="1" ht="12.75">
      <c r="A163" s="18">
        <f t="shared" si="27"/>
        <v>132</v>
      </c>
      <c r="B163" s="90" t="s">
        <v>31</v>
      </c>
      <c r="C163" s="7" t="s">
        <v>101</v>
      </c>
      <c r="D163" s="94" t="s">
        <v>74</v>
      </c>
      <c r="E163" s="101">
        <v>3</v>
      </c>
      <c r="F163" s="102">
        <v>8000</v>
      </c>
      <c r="G163" s="93">
        <f>F163*E163</f>
        <v>24000</v>
      </c>
      <c r="H163" s="70">
        <f t="shared" si="22"/>
        <v>21428.571428571428</v>
      </c>
      <c r="I163" s="105" t="s">
        <v>58</v>
      </c>
      <c r="J163" s="7">
        <v>15</v>
      </c>
      <c r="K163" s="7" t="s">
        <v>4</v>
      </c>
      <c r="L163" s="7">
        <v>149</v>
      </c>
      <c r="M163" s="7"/>
      <c r="N163" s="37">
        <f t="shared" si="26"/>
        <v>7142.857142857142</v>
      </c>
    </row>
    <row r="164" spans="1:14" s="9" customFormat="1" ht="12.75">
      <c r="A164" s="18">
        <f t="shared" si="27"/>
        <v>133</v>
      </c>
      <c r="B164" s="90" t="s">
        <v>197</v>
      </c>
      <c r="C164" s="7" t="s">
        <v>101</v>
      </c>
      <c r="D164" s="91" t="s">
        <v>153</v>
      </c>
      <c r="E164" s="135">
        <v>5</v>
      </c>
      <c r="F164" s="93">
        <v>2500</v>
      </c>
      <c r="G164" s="93">
        <f>F164*E164</f>
        <v>12500</v>
      </c>
      <c r="H164" s="70">
        <f t="shared" si="22"/>
        <v>11160.714285714284</v>
      </c>
      <c r="I164" s="105" t="s">
        <v>58</v>
      </c>
      <c r="J164" s="7">
        <v>15</v>
      </c>
      <c r="K164" s="7" t="s">
        <v>4</v>
      </c>
      <c r="L164" s="7">
        <v>149</v>
      </c>
      <c r="M164" s="7"/>
      <c r="N164" s="37">
        <f t="shared" si="26"/>
        <v>2232.142857142857</v>
      </c>
    </row>
    <row r="165" spans="1:14" s="9" customFormat="1" ht="56.25" customHeight="1">
      <c r="A165" s="18">
        <f t="shared" si="27"/>
        <v>134</v>
      </c>
      <c r="B165" s="86" t="s">
        <v>246</v>
      </c>
      <c r="C165" s="7" t="s">
        <v>224</v>
      </c>
      <c r="D165" s="110" t="s">
        <v>13</v>
      </c>
      <c r="E165" s="98">
        <v>1</v>
      </c>
      <c r="F165" s="99">
        <v>10412000</v>
      </c>
      <c r="G165" s="19">
        <f>E165*F165</f>
        <v>10412000</v>
      </c>
      <c r="H165" s="70">
        <f t="shared" si="22"/>
        <v>9296428.57142857</v>
      </c>
      <c r="I165" s="7" t="s">
        <v>56</v>
      </c>
      <c r="J165" s="7">
        <v>365</v>
      </c>
      <c r="K165" s="7" t="s">
        <v>4</v>
      </c>
      <c r="L165" s="44">
        <v>159</v>
      </c>
      <c r="M165" s="7"/>
      <c r="N165" s="37">
        <f t="shared" si="26"/>
        <v>9296428.57142857</v>
      </c>
    </row>
    <row r="166" spans="1:14" s="10" customFormat="1" ht="20.25">
      <c r="A166" s="18">
        <f t="shared" si="27"/>
        <v>135</v>
      </c>
      <c r="B166" s="86" t="s">
        <v>247</v>
      </c>
      <c r="C166" s="7" t="s">
        <v>101</v>
      </c>
      <c r="D166" s="91" t="s">
        <v>13</v>
      </c>
      <c r="E166" s="98">
        <v>1</v>
      </c>
      <c r="F166" s="99">
        <v>200000</v>
      </c>
      <c r="G166" s="19">
        <f>E166*F166</f>
        <v>200000</v>
      </c>
      <c r="H166" s="70">
        <v>200000</v>
      </c>
      <c r="I166" s="7" t="s">
        <v>56</v>
      </c>
      <c r="J166" s="7">
        <v>365</v>
      </c>
      <c r="K166" s="7" t="s">
        <v>4</v>
      </c>
      <c r="L166" s="44">
        <v>159</v>
      </c>
      <c r="M166" s="7"/>
      <c r="N166" s="37">
        <f t="shared" si="26"/>
        <v>200000</v>
      </c>
    </row>
    <row r="167" spans="1:14" s="9" customFormat="1" ht="12.75">
      <c r="A167" s="18">
        <f t="shared" si="27"/>
        <v>136</v>
      </c>
      <c r="B167" s="90" t="s">
        <v>199</v>
      </c>
      <c r="C167" s="7" t="s">
        <v>101</v>
      </c>
      <c r="D167" s="91" t="s">
        <v>74</v>
      </c>
      <c r="E167" s="135">
        <v>10</v>
      </c>
      <c r="F167" s="93">
        <v>190</v>
      </c>
      <c r="G167" s="93">
        <f>F167*E167</f>
        <v>1900</v>
      </c>
      <c r="H167" s="70">
        <f t="shared" si="22"/>
        <v>1696.4285714285713</v>
      </c>
      <c r="I167" s="105" t="s">
        <v>58</v>
      </c>
      <c r="J167" s="7">
        <v>15</v>
      </c>
      <c r="K167" s="7" t="s">
        <v>4</v>
      </c>
      <c r="L167" s="7">
        <v>149</v>
      </c>
      <c r="M167" s="7"/>
      <c r="N167" s="37">
        <f t="shared" si="26"/>
        <v>169.64285714285714</v>
      </c>
    </row>
    <row r="168" spans="1:14" s="9" customFormat="1" ht="12.75">
      <c r="A168" s="18">
        <f t="shared" si="27"/>
        <v>137</v>
      </c>
      <c r="B168" s="90" t="s">
        <v>198</v>
      </c>
      <c r="C168" s="7" t="s">
        <v>101</v>
      </c>
      <c r="D168" s="91" t="s">
        <v>74</v>
      </c>
      <c r="E168" s="135">
        <v>100</v>
      </c>
      <c r="F168" s="93">
        <v>150</v>
      </c>
      <c r="G168" s="93">
        <f>F168*E168</f>
        <v>15000</v>
      </c>
      <c r="H168" s="70">
        <f t="shared" si="22"/>
        <v>13392.857142857141</v>
      </c>
      <c r="I168" s="125" t="s">
        <v>106</v>
      </c>
      <c r="J168" s="7">
        <v>15</v>
      </c>
      <c r="K168" s="7" t="s">
        <v>4</v>
      </c>
      <c r="L168" s="7">
        <v>149</v>
      </c>
      <c r="M168" s="7"/>
      <c r="N168" s="37">
        <f t="shared" si="26"/>
        <v>133.92857142857142</v>
      </c>
    </row>
    <row r="169" spans="1:14" s="9" customFormat="1" ht="12.75">
      <c r="A169" s="18">
        <f t="shared" si="27"/>
        <v>138</v>
      </c>
      <c r="B169" s="86" t="s">
        <v>174</v>
      </c>
      <c r="C169" s="7" t="s">
        <v>101</v>
      </c>
      <c r="D169" s="91" t="s">
        <v>74</v>
      </c>
      <c r="E169" s="135">
        <v>40</v>
      </c>
      <c r="F169" s="93">
        <v>30</v>
      </c>
      <c r="G169" s="93">
        <f aca="true" t="shared" si="28" ref="G169:G179">E169*F169</f>
        <v>1200</v>
      </c>
      <c r="H169" s="70">
        <f t="shared" si="22"/>
        <v>1071.4285714285713</v>
      </c>
      <c r="I169" s="105" t="s">
        <v>58</v>
      </c>
      <c r="J169" s="7">
        <v>15</v>
      </c>
      <c r="K169" s="7" t="s">
        <v>4</v>
      </c>
      <c r="L169" s="7">
        <v>149</v>
      </c>
      <c r="M169" s="7"/>
      <c r="N169" s="37">
        <f t="shared" si="26"/>
        <v>26.785714285714285</v>
      </c>
    </row>
    <row r="170" spans="1:14" s="9" customFormat="1" ht="24" customHeight="1">
      <c r="A170" s="18">
        <f t="shared" si="27"/>
        <v>139</v>
      </c>
      <c r="B170" s="86" t="s">
        <v>175</v>
      </c>
      <c r="C170" s="7" t="s">
        <v>101</v>
      </c>
      <c r="D170" s="91" t="s">
        <v>74</v>
      </c>
      <c r="E170" s="135">
        <v>20</v>
      </c>
      <c r="F170" s="93">
        <v>2000</v>
      </c>
      <c r="G170" s="93">
        <f t="shared" si="28"/>
        <v>40000</v>
      </c>
      <c r="H170" s="70">
        <f t="shared" si="22"/>
        <v>35714.28571428571</v>
      </c>
      <c r="I170" s="105" t="s">
        <v>58</v>
      </c>
      <c r="J170" s="7">
        <v>15</v>
      </c>
      <c r="K170" s="7" t="s">
        <v>4</v>
      </c>
      <c r="L170" s="7">
        <v>149</v>
      </c>
      <c r="M170" s="7"/>
      <c r="N170" s="37">
        <f t="shared" si="26"/>
        <v>1785.7142857142856</v>
      </c>
    </row>
    <row r="171" spans="1:14" s="9" customFormat="1" ht="20.25">
      <c r="A171" s="18">
        <f t="shared" si="27"/>
        <v>140</v>
      </c>
      <c r="B171" s="86" t="s">
        <v>176</v>
      </c>
      <c r="C171" s="7" t="s">
        <v>101</v>
      </c>
      <c r="D171" s="91" t="s">
        <v>74</v>
      </c>
      <c r="E171" s="135">
        <v>20</v>
      </c>
      <c r="F171" s="93">
        <v>300</v>
      </c>
      <c r="G171" s="93">
        <f t="shared" si="28"/>
        <v>6000</v>
      </c>
      <c r="H171" s="70">
        <f t="shared" si="22"/>
        <v>5357.142857142857</v>
      </c>
      <c r="I171" s="105" t="s">
        <v>58</v>
      </c>
      <c r="J171" s="7">
        <v>15</v>
      </c>
      <c r="K171" s="7" t="s">
        <v>4</v>
      </c>
      <c r="L171" s="7">
        <v>149</v>
      </c>
      <c r="M171" s="7"/>
      <c r="N171" s="37">
        <f t="shared" si="26"/>
        <v>267.85714285714283</v>
      </c>
    </row>
    <row r="172" spans="1:14" s="9" customFormat="1" ht="20.25">
      <c r="A172" s="18">
        <f t="shared" si="27"/>
        <v>141</v>
      </c>
      <c r="B172" s="86" t="s">
        <v>61</v>
      </c>
      <c r="C172" s="7" t="s">
        <v>101</v>
      </c>
      <c r="D172" s="91" t="s">
        <v>13</v>
      </c>
      <c r="E172" s="94">
        <v>1</v>
      </c>
      <c r="F172" s="108">
        <v>220000</v>
      </c>
      <c r="G172" s="19">
        <f t="shared" si="28"/>
        <v>220000</v>
      </c>
      <c r="H172" s="70">
        <v>220000</v>
      </c>
      <c r="I172" s="7" t="s">
        <v>56</v>
      </c>
      <c r="J172" s="7">
        <v>365</v>
      </c>
      <c r="K172" s="7" t="s">
        <v>4</v>
      </c>
      <c r="L172" s="44">
        <v>159</v>
      </c>
      <c r="M172" s="55"/>
      <c r="N172" s="37">
        <f t="shared" si="26"/>
        <v>220000</v>
      </c>
    </row>
    <row r="173" spans="1:14" s="9" customFormat="1" ht="20.25">
      <c r="A173" s="18">
        <f t="shared" si="27"/>
        <v>142</v>
      </c>
      <c r="B173" s="86" t="s">
        <v>229</v>
      </c>
      <c r="C173" s="7" t="s">
        <v>101</v>
      </c>
      <c r="D173" s="91" t="s">
        <v>13</v>
      </c>
      <c r="E173" s="94">
        <v>1</v>
      </c>
      <c r="F173" s="108">
        <v>200000</v>
      </c>
      <c r="G173" s="19">
        <f t="shared" si="28"/>
        <v>200000</v>
      </c>
      <c r="H173" s="70">
        <f t="shared" si="22"/>
        <v>178571.42857142855</v>
      </c>
      <c r="I173" s="7" t="s">
        <v>56</v>
      </c>
      <c r="J173" s="7">
        <v>365</v>
      </c>
      <c r="K173" s="7" t="s">
        <v>4</v>
      </c>
      <c r="L173" s="44">
        <v>159</v>
      </c>
      <c r="M173" s="55"/>
      <c r="N173" s="37">
        <f t="shared" si="26"/>
        <v>178571.42857142855</v>
      </c>
    </row>
    <row r="174" spans="1:14" s="9" customFormat="1" ht="20.25">
      <c r="A174" s="18">
        <f t="shared" si="27"/>
        <v>143</v>
      </c>
      <c r="B174" s="86" t="s">
        <v>123</v>
      </c>
      <c r="C174" s="7" t="s">
        <v>101</v>
      </c>
      <c r="D174" s="91" t="s">
        <v>13</v>
      </c>
      <c r="E174" s="94">
        <v>1</v>
      </c>
      <c r="F174" s="108">
        <v>240000</v>
      </c>
      <c r="G174" s="19">
        <f t="shared" si="28"/>
        <v>240000</v>
      </c>
      <c r="H174" s="70">
        <f t="shared" si="22"/>
        <v>214285.71428571426</v>
      </c>
      <c r="I174" s="7" t="s">
        <v>56</v>
      </c>
      <c r="J174" s="7">
        <v>365</v>
      </c>
      <c r="K174" s="7" t="s">
        <v>4</v>
      </c>
      <c r="L174" s="44">
        <v>159</v>
      </c>
      <c r="M174" s="55"/>
      <c r="N174" s="37">
        <f t="shared" si="26"/>
        <v>214285.71428571426</v>
      </c>
    </row>
    <row r="175" spans="1:14" s="9" customFormat="1" ht="20.25">
      <c r="A175" s="18">
        <f t="shared" si="27"/>
        <v>144</v>
      </c>
      <c r="B175" s="86" t="s">
        <v>230</v>
      </c>
      <c r="C175" s="7" t="s">
        <v>101</v>
      </c>
      <c r="D175" s="91" t="s">
        <v>13</v>
      </c>
      <c r="E175" s="94">
        <v>1</v>
      </c>
      <c r="F175" s="108">
        <v>200000</v>
      </c>
      <c r="G175" s="19">
        <f t="shared" si="28"/>
        <v>200000</v>
      </c>
      <c r="H175" s="70">
        <f t="shared" si="22"/>
        <v>178571.42857142855</v>
      </c>
      <c r="I175" s="7" t="s">
        <v>56</v>
      </c>
      <c r="J175" s="7">
        <v>365</v>
      </c>
      <c r="K175" s="7" t="s">
        <v>4</v>
      </c>
      <c r="L175" s="44">
        <v>159</v>
      </c>
      <c r="M175" s="55"/>
      <c r="N175" s="37">
        <f t="shared" si="26"/>
        <v>178571.42857142855</v>
      </c>
    </row>
    <row r="176" spans="1:14" s="9" customFormat="1" ht="20.25">
      <c r="A176" s="18">
        <f t="shared" si="27"/>
        <v>145</v>
      </c>
      <c r="B176" s="86" t="s">
        <v>115</v>
      </c>
      <c r="C176" s="7" t="s">
        <v>101</v>
      </c>
      <c r="D176" s="91" t="s">
        <v>13</v>
      </c>
      <c r="E176" s="94">
        <v>1</v>
      </c>
      <c r="F176" s="108">
        <v>240000</v>
      </c>
      <c r="G176" s="19">
        <f t="shared" si="28"/>
        <v>240000</v>
      </c>
      <c r="H176" s="70">
        <f t="shared" si="22"/>
        <v>214285.71428571426</v>
      </c>
      <c r="I176" s="7" t="s">
        <v>56</v>
      </c>
      <c r="J176" s="7">
        <v>365</v>
      </c>
      <c r="K176" s="7" t="s">
        <v>4</v>
      </c>
      <c r="L176" s="44">
        <v>159</v>
      </c>
      <c r="M176" s="55"/>
      <c r="N176" s="37">
        <f t="shared" si="26"/>
        <v>214285.71428571426</v>
      </c>
    </row>
    <row r="177" spans="1:14" s="9" customFormat="1" ht="39" customHeight="1">
      <c r="A177" s="18">
        <f t="shared" si="27"/>
        <v>146</v>
      </c>
      <c r="B177" s="86" t="s">
        <v>231</v>
      </c>
      <c r="C177" s="7" t="s">
        <v>101</v>
      </c>
      <c r="D177" s="16" t="s">
        <v>13</v>
      </c>
      <c r="E177" s="14">
        <v>1</v>
      </c>
      <c r="F177" s="12">
        <v>200000</v>
      </c>
      <c r="G177" s="19">
        <f t="shared" si="28"/>
        <v>200000</v>
      </c>
      <c r="H177" s="70">
        <v>200000</v>
      </c>
      <c r="I177" s="7" t="s">
        <v>56</v>
      </c>
      <c r="J177" s="7">
        <v>365</v>
      </c>
      <c r="K177" s="7" t="s">
        <v>4</v>
      </c>
      <c r="L177" s="44">
        <v>159</v>
      </c>
      <c r="M177" s="55"/>
      <c r="N177" s="37">
        <f t="shared" si="26"/>
        <v>200000</v>
      </c>
    </row>
    <row r="178" spans="1:14" s="10" customFormat="1" ht="12.75">
      <c r="A178" s="18">
        <f t="shared" si="27"/>
        <v>147</v>
      </c>
      <c r="B178" s="89" t="s">
        <v>232</v>
      </c>
      <c r="C178" s="7" t="s">
        <v>101</v>
      </c>
      <c r="D178" s="91" t="s">
        <v>13</v>
      </c>
      <c r="E178" s="94">
        <v>1</v>
      </c>
      <c r="F178" s="108">
        <v>224000</v>
      </c>
      <c r="G178" s="19">
        <f t="shared" si="28"/>
        <v>224000</v>
      </c>
      <c r="H178" s="70">
        <v>224000</v>
      </c>
      <c r="I178" s="7" t="s">
        <v>56</v>
      </c>
      <c r="J178" s="7">
        <v>365</v>
      </c>
      <c r="K178" s="7" t="s">
        <v>4</v>
      </c>
      <c r="L178" s="44">
        <v>159</v>
      </c>
      <c r="M178" s="55"/>
      <c r="N178" s="37">
        <f t="shared" si="26"/>
        <v>224000</v>
      </c>
    </row>
    <row r="179" spans="1:14" s="9" customFormat="1" ht="12.75">
      <c r="A179" s="18">
        <f t="shared" si="27"/>
        <v>148</v>
      </c>
      <c r="B179" s="89" t="s">
        <v>22</v>
      </c>
      <c r="C179" s="7" t="s">
        <v>101</v>
      </c>
      <c r="D179" s="91" t="s">
        <v>74</v>
      </c>
      <c r="E179" s="135">
        <v>40</v>
      </c>
      <c r="F179" s="93">
        <v>120</v>
      </c>
      <c r="G179" s="93">
        <f t="shared" si="28"/>
        <v>4800</v>
      </c>
      <c r="H179" s="70">
        <f t="shared" si="22"/>
        <v>4285.714285714285</v>
      </c>
      <c r="I179" s="105" t="s">
        <v>58</v>
      </c>
      <c r="J179" s="7">
        <v>15</v>
      </c>
      <c r="K179" s="7" t="s">
        <v>4</v>
      </c>
      <c r="L179" s="7">
        <v>149</v>
      </c>
      <c r="M179" s="7"/>
      <c r="N179" s="37">
        <f t="shared" si="26"/>
        <v>107.14285714285714</v>
      </c>
    </row>
    <row r="180" spans="1:14" s="9" customFormat="1" ht="12.75">
      <c r="A180" s="18">
        <f t="shared" si="27"/>
        <v>149</v>
      </c>
      <c r="B180" s="87" t="s">
        <v>36</v>
      </c>
      <c r="C180" s="7" t="s">
        <v>101</v>
      </c>
      <c r="D180" s="91" t="s">
        <v>33</v>
      </c>
      <c r="E180" s="135">
        <v>2</v>
      </c>
      <c r="F180" s="93">
        <v>500</v>
      </c>
      <c r="G180" s="93">
        <f>F180*E180</f>
        <v>1000</v>
      </c>
      <c r="H180" s="70">
        <f t="shared" si="22"/>
        <v>892.8571428571428</v>
      </c>
      <c r="I180" s="105" t="s">
        <v>58</v>
      </c>
      <c r="J180" s="7">
        <v>15</v>
      </c>
      <c r="K180" s="7" t="s">
        <v>4</v>
      </c>
      <c r="L180" s="7">
        <v>149</v>
      </c>
      <c r="M180" s="7"/>
      <c r="N180" s="37">
        <f t="shared" si="26"/>
        <v>446.4285714285714</v>
      </c>
    </row>
    <row r="181" spans="1:14" s="9" customFormat="1" ht="12.75">
      <c r="A181" s="18">
        <f t="shared" si="27"/>
        <v>150</v>
      </c>
      <c r="B181" s="118" t="s">
        <v>96</v>
      </c>
      <c r="C181" s="7" t="s">
        <v>101</v>
      </c>
      <c r="D181" s="94" t="s">
        <v>13</v>
      </c>
      <c r="E181" s="98">
        <v>1</v>
      </c>
      <c r="F181" s="99">
        <v>76000</v>
      </c>
      <c r="G181" s="19">
        <f aca="true" t="shared" si="29" ref="G181:G186">E181*F181</f>
        <v>76000</v>
      </c>
      <c r="H181" s="70">
        <f t="shared" si="22"/>
        <v>67857.14285714286</v>
      </c>
      <c r="I181" s="7" t="s">
        <v>56</v>
      </c>
      <c r="J181" s="7">
        <v>365</v>
      </c>
      <c r="K181" s="7" t="s">
        <v>4</v>
      </c>
      <c r="L181" s="7">
        <v>152</v>
      </c>
      <c r="M181" s="7"/>
      <c r="N181" s="37">
        <f t="shared" si="26"/>
        <v>67857.14285714286</v>
      </c>
    </row>
    <row r="182" spans="1:14" s="9" customFormat="1" ht="15.75" customHeight="1">
      <c r="A182" s="18">
        <f t="shared" si="27"/>
        <v>151</v>
      </c>
      <c r="B182" s="89" t="s">
        <v>251</v>
      </c>
      <c r="C182" s="7" t="s">
        <v>101</v>
      </c>
      <c r="D182" s="94" t="s">
        <v>13</v>
      </c>
      <c r="E182" s="98">
        <v>1</v>
      </c>
      <c r="F182" s="99">
        <v>178000</v>
      </c>
      <c r="G182" s="19">
        <f t="shared" si="29"/>
        <v>178000</v>
      </c>
      <c r="H182" s="70">
        <f t="shared" si="22"/>
        <v>158928.57142857142</v>
      </c>
      <c r="I182" s="7" t="s">
        <v>58</v>
      </c>
      <c r="J182" s="7">
        <v>15</v>
      </c>
      <c r="K182" s="7" t="s">
        <v>4</v>
      </c>
      <c r="L182" s="7">
        <v>152</v>
      </c>
      <c r="M182" s="7"/>
      <c r="N182" s="37">
        <f t="shared" si="26"/>
        <v>158928.57142857142</v>
      </c>
    </row>
    <row r="183" spans="1:14" s="9" customFormat="1" ht="12.75">
      <c r="A183" s="18">
        <f t="shared" si="27"/>
        <v>152</v>
      </c>
      <c r="B183" s="89" t="s">
        <v>249</v>
      </c>
      <c r="C183" s="7" t="s">
        <v>101</v>
      </c>
      <c r="D183" s="94" t="s">
        <v>13</v>
      </c>
      <c r="E183" s="98">
        <v>1</v>
      </c>
      <c r="F183" s="99">
        <v>100000</v>
      </c>
      <c r="G183" s="19">
        <f t="shared" si="29"/>
        <v>100000</v>
      </c>
      <c r="H183" s="70">
        <f t="shared" si="22"/>
        <v>89285.71428571428</v>
      </c>
      <c r="I183" s="7" t="s">
        <v>56</v>
      </c>
      <c r="J183" s="7">
        <v>365</v>
      </c>
      <c r="K183" s="7" t="s">
        <v>4</v>
      </c>
      <c r="L183" s="7">
        <v>152</v>
      </c>
      <c r="M183" s="7"/>
      <c r="N183" s="37">
        <f t="shared" si="26"/>
        <v>89285.71428571428</v>
      </c>
    </row>
    <row r="184" spans="1:14" s="9" customFormat="1" ht="12.75">
      <c r="A184" s="18">
        <f t="shared" si="27"/>
        <v>153</v>
      </c>
      <c r="B184" s="89" t="s">
        <v>95</v>
      </c>
      <c r="C184" s="7" t="s">
        <v>101</v>
      </c>
      <c r="D184" s="94" t="s">
        <v>13</v>
      </c>
      <c r="E184" s="98">
        <v>1</v>
      </c>
      <c r="F184" s="99">
        <v>300000</v>
      </c>
      <c r="G184" s="19">
        <f t="shared" si="29"/>
        <v>300000</v>
      </c>
      <c r="H184" s="70">
        <f t="shared" si="22"/>
        <v>267857.14285714284</v>
      </c>
      <c r="I184" s="7" t="s">
        <v>56</v>
      </c>
      <c r="J184" s="7">
        <v>365</v>
      </c>
      <c r="K184" s="7" t="s">
        <v>4</v>
      </c>
      <c r="L184" s="7">
        <v>152</v>
      </c>
      <c r="M184" s="7"/>
      <c r="N184" s="37">
        <f t="shared" si="26"/>
        <v>267857.14285714284</v>
      </c>
    </row>
    <row r="185" spans="1:14" s="9" customFormat="1" ht="12.75">
      <c r="A185" s="18">
        <f t="shared" si="27"/>
        <v>154</v>
      </c>
      <c r="B185" s="89" t="s">
        <v>177</v>
      </c>
      <c r="C185" s="7" t="s">
        <v>101</v>
      </c>
      <c r="D185" s="91" t="s">
        <v>219</v>
      </c>
      <c r="E185" s="135">
        <v>30</v>
      </c>
      <c r="F185" s="93">
        <v>1800</v>
      </c>
      <c r="G185" s="93">
        <f t="shared" si="29"/>
        <v>54000</v>
      </c>
      <c r="H185" s="70">
        <f t="shared" si="22"/>
        <v>48214.28571428571</v>
      </c>
      <c r="I185" s="126" t="s">
        <v>88</v>
      </c>
      <c r="J185" s="7">
        <v>15</v>
      </c>
      <c r="K185" s="7" t="s">
        <v>4</v>
      </c>
      <c r="L185" s="7">
        <v>149</v>
      </c>
      <c r="M185" s="7"/>
      <c r="N185" s="37">
        <f t="shared" si="26"/>
        <v>1607.142857142857</v>
      </c>
    </row>
    <row r="186" spans="1:14" s="9" customFormat="1" ht="12.75">
      <c r="A186" s="18">
        <f t="shared" si="27"/>
        <v>155</v>
      </c>
      <c r="B186" s="87" t="s">
        <v>71</v>
      </c>
      <c r="C186" s="7" t="s">
        <v>101</v>
      </c>
      <c r="D186" s="91" t="s">
        <v>12</v>
      </c>
      <c r="E186" s="98">
        <v>5</v>
      </c>
      <c r="F186" s="108">
        <v>3300</v>
      </c>
      <c r="G186" s="100">
        <f t="shared" si="29"/>
        <v>16500</v>
      </c>
      <c r="H186" s="70">
        <f t="shared" si="22"/>
        <v>14732.142857142855</v>
      </c>
      <c r="I186" s="94" t="s">
        <v>106</v>
      </c>
      <c r="J186" s="7">
        <v>15</v>
      </c>
      <c r="K186" s="7" t="s">
        <v>4</v>
      </c>
      <c r="L186" s="7">
        <v>149</v>
      </c>
      <c r="M186" s="7"/>
      <c r="N186" s="37">
        <f t="shared" si="26"/>
        <v>2946.428571428571</v>
      </c>
    </row>
    <row r="187" spans="1:14" s="9" customFormat="1" ht="12.75">
      <c r="A187" s="18">
        <f t="shared" si="27"/>
        <v>156</v>
      </c>
      <c r="B187" s="87" t="s">
        <v>200</v>
      </c>
      <c r="C187" s="7" t="s">
        <v>101</v>
      </c>
      <c r="D187" s="94" t="s">
        <v>74</v>
      </c>
      <c r="E187" s="135">
        <v>40</v>
      </c>
      <c r="F187" s="93">
        <v>140</v>
      </c>
      <c r="G187" s="93">
        <f>F187*E187</f>
        <v>5600</v>
      </c>
      <c r="H187" s="70">
        <f t="shared" si="22"/>
        <v>4999.999999999999</v>
      </c>
      <c r="I187" s="105" t="s">
        <v>58</v>
      </c>
      <c r="J187" s="7">
        <v>15</v>
      </c>
      <c r="K187" s="7" t="s">
        <v>4</v>
      </c>
      <c r="L187" s="7">
        <v>149</v>
      </c>
      <c r="M187" s="7"/>
      <c r="N187" s="37">
        <f t="shared" si="26"/>
        <v>124.99999999999997</v>
      </c>
    </row>
    <row r="188" spans="1:14" s="9" customFormat="1" ht="12.75">
      <c r="A188" s="18">
        <f t="shared" si="27"/>
        <v>157</v>
      </c>
      <c r="B188" s="109" t="s">
        <v>248</v>
      </c>
      <c r="C188" s="7" t="s">
        <v>101</v>
      </c>
      <c r="D188" s="91" t="s">
        <v>13</v>
      </c>
      <c r="E188" s="98">
        <v>1</v>
      </c>
      <c r="F188" s="99">
        <v>100000</v>
      </c>
      <c r="G188" s="19">
        <f>E188*F188</f>
        <v>100000</v>
      </c>
      <c r="H188" s="70">
        <f t="shared" si="22"/>
        <v>89285.71428571428</v>
      </c>
      <c r="I188" s="7" t="s">
        <v>56</v>
      </c>
      <c r="J188" s="7">
        <v>365</v>
      </c>
      <c r="K188" s="7" t="s">
        <v>4</v>
      </c>
      <c r="L188" s="44">
        <v>159</v>
      </c>
      <c r="M188" s="7"/>
      <c r="N188" s="37">
        <f t="shared" si="26"/>
        <v>89285.71428571428</v>
      </c>
    </row>
    <row r="189" spans="1:14" s="67" customFormat="1" ht="9.75">
      <c r="A189" s="18">
        <f t="shared" si="27"/>
        <v>158</v>
      </c>
      <c r="B189" s="119" t="s">
        <v>233</v>
      </c>
      <c r="C189" s="7" t="s">
        <v>101</v>
      </c>
      <c r="D189" s="91" t="s">
        <v>13</v>
      </c>
      <c r="E189" s="94">
        <v>1</v>
      </c>
      <c r="F189" s="108">
        <v>113600</v>
      </c>
      <c r="G189" s="19">
        <f>E189*F189</f>
        <v>113600</v>
      </c>
      <c r="H189" s="70">
        <f t="shared" si="22"/>
        <v>101428.57142857142</v>
      </c>
      <c r="I189" s="7" t="s">
        <v>58</v>
      </c>
      <c r="J189" s="7">
        <v>15</v>
      </c>
      <c r="K189" s="7" t="s">
        <v>4</v>
      </c>
      <c r="L189" s="44">
        <v>159</v>
      </c>
      <c r="M189" s="55"/>
      <c r="N189" s="37">
        <f t="shared" si="26"/>
        <v>101428.57142857142</v>
      </c>
    </row>
    <row r="190" spans="1:14" s="9" customFormat="1" ht="20.25">
      <c r="A190" s="18">
        <f t="shared" si="27"/>
        <v>159</v>
      </c>
      <c r="B190" s="87" t="s">
        <v>117</v>
      </c>
      <c r="C190" s="7" t="s">
        <v>101</v>
      </c>
      <c r="D190" s="91" t="s">
        <v>33</v>
      </c>
      <c r="E190" s="135">
        <v>10</v>
      </c>
      <c r="F190" s="93">
        <v>1500</v>
      </c>
      <c r="G190" s="93">
        <f aca="true" t="shared" si="30" ref="G190:G205">F190*E190</f>
        <v>15000</v>
      </c>
      <c r="H190" s="70">
        <f t="shared" si="22"/>
        <v>13392.857142857141</v>
      </c>
      <c r="I190" s="105" t="s">
        <v>58</v>
      </c>
      <c r="J190" s="7">
        <v>15</v>
      </c>
      <c r="K190" s="7" t="s">
        <v>4</v>
      </c>
      <c r="L190" s="7">
        <v>149</v>
      </c>
      <c r="M190" s="7"/>
      <c r="N190" s="37">
        <f t="shared" si="26"/>
        <v>1339.2857142857142</v>
      </c>
    </row>
    <row r="191" spans="1:14" s="9" customFormat="1" ht="20.25">
      <c r="A191" s="18">
        <f t="shared" si="27"/>
        <v>160</v>
      </c>
      <c r="B191" s="87" t="s">
        <v>201</v>
      </c>
      <c r="C191" s="7" t="s">
        <v>101</v>
      </c>
      <c r="D191" s="91" t="s">
        <v>11</v>
      </c>
      <c r="E191" s="135">
        <v>50</v>
      </c>
      <c r="F191" s="93">
        <v>150</v>
      </c>
      <c r="G191" s="93">
        <f t="shared" si="30"/>
        <v>7500</v>
      </c>
      <c r="H191" s="70">
        <f t="shared" si="22"/>
        <v>6696.428571428571</v>
      </c>
      <c r="I191" s="105" t="s">
        <v>58</v>
      </c>
      <c r="J191" s="7">
        <v>15</v>
      </c>
      <c r="K191" s="7" t="s">
        <v>4</v>
      </c>
      <c r="L191" s="7">
        <v>149</v>
      </c>
      <c r="M191" s="7"/>
      <c r="N191" s="37">
        <f t="shared" si="26"/>
        <v>133.92857142857142</v>
      </c>
    </row>
    <row r="192" spans="1:14" s="9" customFormat="1" ht="12.75">
      <c r="A192" s="18">
        <f t="shared" si="27"/>
        <v>161</v>
      </c>
      <c r="B192" s="115" t="s">
        <v>203</v>
      </c>
      <c r="C192" s="7" t="s">
        <v>101</v>
      </c>
      <c r="D192" s="132" t="s">
        <v>74</v>
      </c>
      <c r="E192" s="135">
        <v>6</v>
      </c>
      <c r="F192" s="93">
        <v>1800</v>
      </c>
      <c r="G192" s="93">
        <f t="shared" si="30"/>
        <v>10800</v>
      </c>
      <c r="H192" s="70">
        <f t="shared" si="22"/>
        <v>9642.857142857141</v>
      </c>
      <c r="I192" s="125" t="s">
        <v>106</v>
      </c>
      <c r="J192" s="7">
        <v>15</v>
      </c>
      <c r="K192" s="7" t="s">
        <v>4</v>
      </c>
      <c r="L192" s="7">
        <v>149</v>
      </c>
      <c r="M192" s="133"/>
      <c r="N192" s="37">
        <f aca="true" t="shared" si="31" ref="N192:N206">H192/E192</f>
        <v>1607.1428571428569</v>
      </c>
    </row>
    <row r="193" spans="1:14" s="9" customFormat="1" ht="20.25">
      <c r="A193" s="18">
        <f t="shared" si="27"/>
        <v>162</v>
      </c>
      <c r="B193" s="87" t="s">
        <v>39</v>
      </c>
      <c r="C193" s="7" t="s">
        <v>101</v>
      </c>
      <c r="D193" s="91" t="s">
        <v>74</v>
      </c>
      <c r="E193" s="135">
        <v>48</v>
      </c>
      <c r="F193" s="93">
        <v>800</v>
      </c>
      <c r="G193" s="93">
        <f t="shared" si="30"/>
        <v>38400</v>
      </c>
      <c r="H193" s="70">
        <f t="shared" si="22"/>
        <v>34285.71428571428</v>
      </c>
      <c r="I193" s="125" t="s">
        <v>106</v>
      </c>
      <c r="J193" s="7">
        <v>15</v>
      </c>
      <c r="K193" s="7" t="s">
        <v>4</v>
      </c>
      <c r="L193" s="7">
        <v>149</v>
      </c>
      <c r="M193" s="7"/>
      <c r="N193" s="37">
        <f t="shared" si="31"/>
        <v>714.2857142857142</v>
      </c>
    </row>
    <row r="194" spans="1:14" s="9" customFormat="1" ht="12.75">
      <c r="A194" s="18">
        <f t="shared" si="27"/>
        <v>163</v>
      </c>
      <c r="B194" s="87" t="s">
        <v>55</v>
      </c>
      <c r="C194" s="7" t="s">
        <v>101</v>
      </c>
      <c r="D194" s="91" t="s">
        <v>74</v>
      </c>
      <c r="E194" s="135">
        <v>24</v>
      </c>
      <c r="F194" s="93">
        <v>720</v>
      </c>
      <c r="G194" s="93">
        <f t="shared" si="30"/>
        <v>17280</v>
      </c>
      <c r="H194" s="70">
        <f t="shared" si="22"/>
        <v>15428.571428571428</v>
      </c>
      <c r="I194" s="125" t="s">
        <v>106</v>
      </c>
      <c r="J194" s="7">
        <v>15</v>
      </c>
      <c r="K194" s="7" t="s">
        <v>4</v>
      </c>
      <c r="L194" s="7">
        <v>149</v>
      </c>
      <c r="M194" s="7"/>
      <c r="N194" s="37">
        <f t="shared" si="31"/>
        <v>642.8571428571428</v>
      </c>
    </row>
    <row r="195" spans="1:14" s="9" customFormat="1" ht="28.5" customHeight="1">
      <c r="A195" s="18">
        <f t="shared" si="27"/>
        <v>164</v>
      </c>
      <c r="B195" s="87" t="s">
        <v>118</v>
      </c>
      <c r="C195" s="7" t="s">
        <v>101</v>
      </c>
      <c r="D195" s="91" t="s">
        <v>74</v>
      </c>
      <c r="E195" s="135">
        <v>24</v>
      </c>
      <c r="F195" s="93">
        <v>1350</v>
      </c>
      <c r="G195" s="93">
        <f t="shared" si="30"/>
        <v>32400</v>
      </c>
      <c r="H195" s="70">
        <f t="shared" si="22"/>
        <v>28928.571428571428</v>
      </c>
      <c r="I195" s="105" t="s">
        <v>58</v>
      </c>
      <c r="J195" s="7">
        <v>15</v>
      </c>
      <c r="K195" s="7" t="s">
        <v>4</v>
      </c>
      <c r="L195" s="7">
        <v>149</v>
      </c>
      <c r="M195" s="7"/>
      <c r="N195" s="37">
        <f t="shared" si="31"/>
        <v>1205.357142857143</v>
      </c>
    </row>
    <row r="196" spans="1:14" s="9" customFormat="1" ht="12.75">
      <c r="A196" s="18">
        <f t="shared" si="27"/>
        <v>165</v>
      </c>
      <c r="B196" s="115" t="s">
        <v>202</v>
      </c>
      <c r="C196" s="7" t="s">
        <v>101</v>
      </c>
      <c r="D196" s="91" t="s">
        <v>74</v>
      </c>
      <c r="E196" s="94">
        <v>30</v>
      </c>
      <c r="F196" s="107">
        <v>600</v>
      </c>
      <c r="G196" s="99">
        <f t="shared" si="30"/>
        <v>18000</v>
      </c>
      <c r="H196" s="70">
        <f aca="true" t="shared" si="32" ref="H196:H206">G196/1.12</f>
        <v>16071.42857142857</v>
      </c>
      <c r="I196" s="125" t="s">
        <v>106</v>
      </c>
      <c r="J196" s="7">
        <v>15</v>
      </c>
      <c r="K196" s="7" t="s">
        <v>4</v>
      </c>
      <c r="L196" s="7">
        <v>149</v>
      </c>
      <c r="M196" s="7"/>
      <c r="N196" s="37">
        <f t="shared" si="31"/>
        <v>535.7142857142857</v>
      </c>
    </row>
    <row r="197" spans="1:14" s="9" customFormat="1" ht="12.75">
      <c r="A197" s="18">
        <f t="shared" si="27"/>
        <v>166</v>
      </c>
      <c r="B197" s="87" t="s">
        <v>204</v>
      </c>
      <c r="C197" s="7" t="s">
        <v>101</v>
      </c>
      <c r="D197" s="91" t="s">
        <v>74</v>
      </c>
      <c r="E197" s="135">
        <v>10</v>
      </c>
      <c r="F197" s="93">
        <v>1200</v>
      </c>
      <c r="G197" s="93">
        <f t="shared" si="30"/>
        <v>12000</v>
      </c>
      <c r="H197" s="70">
        <f t="shared" si="32"/>
        <v>10714.285714285714</v>
      </c>
      <c r="I197" s="105" t="s">
        <v>58</v>
      </c>
      <c r="J197" s="7">
        <v>15</v>
      </c>
      <c r="K197" s="7" t="s">
        <v>4</v>
      </c>
      <c r="L197" s="7">
        <v>149</v>
      </c>
      <c r="M197" s="55"/>
      <c r="N197" s="37">
        <f t="shared" si="31"/>
        <v>1071.4285714285713</v>
      </c>
    </row>
    <row r="198" spans="1:14" s="9" customFormat="1" ht="12.75">
      <c r="A198" s="18">
        <f t="shared" si="27"/>
        <v>167</v>
      </c>
      <c r="B198" s="134" t="s">
        <v>86</v>
      </c>
      <c r="C198" s="7" t="s">
        <v>101</v>
      </c>
      <c r="D198" s="91" t="s">
        <v>74</v>
      </c>
      <c r="E198" s="135">
        <v>5</v>
      </c>
      <c r="F198" s="102">
        <v>4200</v>
      </c>
      <c r="G198" s="93">
        <f t="shared" si="30"/>
        <v>21000</v>
      </c>
      <c r="H198" s="70">
        <f t="shared" si="32"/>
        <v>18750</v>
      </c>
      <c r="I198" s="105" t="s">
        <v>58</v>
      </c>
      <c r="J198" s="7">
        <v>15</v>
      </c>
      <c r="K198" s="7" t="s">
        <v>4</v>
      </c>
      <c r="L198" s="7">
        <v>149</v>
      </c>
      <c r="M198" s="55"/>
      <c r="N198" s="37">
        <f t="shared" si="31"/>
        <v>3750</v>
      </c>
    </row>
    <row r="199" spans="1:14" s="9" customFormat="1" ht="23.25" customHeight="1">
      <c r="A199" s="18">
        <f t="shared" si="27"/>
        <v>168</v>
      </c>
      <c r="B199" s="90" t="s">
        <v>32</v>
      </c>
      <c r="C199" s="7" t="s">
        <v>101</v>
      </c>
      <c r="D199" s="132" t="s">
        <v>74</v>
      </c>
      <c r="E199" s="135">
        <v>10</v>
      </c>
      <c r="F199" s="102">
        <v>900</v>
      </c>
      <c r="G199" s="93">
        <f t="shared" si="30"/>
        <v>9000</v>
      </c>
      <c r="H199" s="70">
        <f t="shared" si="32"/>
        <v>8035.714285714285</v>
      </c>
      <c r="I199" s="105" t="s">
        <v>58</v>
      </c>
      <c r="J199" s="7">
        <v>15</v>
      </c>
      <c r="K199" s="7" t="s">
        <v>4</v>
      </c>
      <c r="L199" s="7">
        <v>149</v>
      </c>
      <c r="M199" s="55"/>
      <c r="N199" s="37">
        <f t="shared" si="31"/>
        <v>803.5714285714286</v>
      </c>
    </row>
    <row r="200" spans="1:14" s="9" customFormat="1" ht="12.75">
      <c r="A200" s="18">
        <f t="shared" si="27"/>
        <v>169</v>
      </c>
      <c r="B200" s="86" t="s">
        <v>23</v>
      </c>
      <c r="C200" s="7" t="s">
        <v>101</v>
      </c>
      <c r="D200" s="91" t="s">
        <v>74</v>
      </c>
      <c r="E200" s="135">
        <v>50</v>
      </c>
      <c r="F200" s="102">
        <v>450</v>
      </c>
      <c r="G200" s="93">
        <f t="shared" si="30"/>
        <v>22500</v>
      </c>
      <c r="H200" s="70">
        <f t="shared" si="32"/>
        <v>20089.285714285714</v>
      </c>
      <c r="I200" s="126" t="s">
        <v>88</v>
      </c>
      <c r="J200" s="7">
        <v>15</v>
      </c>
      <c r="K200" s="7" t="s">
        <v>4</v>
      </c>
      <c r="L200" s="7">
        <v>149</v>
      </c>
      <c r="M200" s="7"/>
      <c r="N200" s="37">
        <f t="shared" si="31"/>
        <v>401.7857142857143</v>
      </c>
    </row>
    <row r="201" spans="1:14" s="9" customFormat="1" ht="20.25">
      <c r="A201" s="18">
        <f t="shared" si="27"/>
        <v>170</v>
      </c>
      <c r="B201" s="90" t="s">
        <v>87</v>
      </c>
      <c r="C201" s="7" t="s">
        <v>101</v>
      </c>
      <c r="D201" s="94" t="s">
        <v>74</v>
      </c>
      <c r="E201" s="135">
        <v>20</v>
      </c>
      <c r="F201" s="93">
        <v>500</v>
      </c>
      <c r="G201" s="93">
        <f t="shared" si="30"/>
        <v>10000</v>
      </c>
      <c r="H201" s="70">
        <f t="shared" si="32"/>
        <v>8928.571428571428</v>
      </c>
      <c r="I201" s="105" t="s">
        <v>58</v>
      </c>
      <c r="J201" s="7">
        <v>15</v>
      </c>
      <c r="K201" s="7" t="s">
        <v>4</v>
      </c>
      <c r="L201" s="7">
        <v>149</v>
      </c>
      <c r="M201" s="55"/>
      <c r="N201" s="37">
        <f t="shared" si="31"/>
        <v>446.4285714285714</v>
      </c>
    </row>
    <row r="202" spans="1:14" s="9" customFormat="1" ht="12.75">
      <c r="A202" s="18">
        <f t="shared" si="27"/>
        <v>171</v>
      </c>
      <c r="B202" s="90" t="s">
        <v>40</v>
      </c>
      <c r="C202" s="7" t="s">
        <v>101</v>
      </c>
      <c r="D202" s="94" t="s">
        <v>74</v>
      </c>
      <c r="E202" s="135">
        <v>40</v>
      </c>
      <c r="F202" s="93">
        <v>1200</v>
      </c>
      <c r="G202" s="93">
        <f t="shared" si="30"/>
        <v>48000</v>
      </c>
      <c r="H202" s="70">
        <f t="shared" si="32"/>
        <v>42857.142857142855</v>
      </c>
      <c r="I202" s="125" t="s">
        <v>106</v>
      </c>
      <c r="J202" s="7">
        <v>15</v>
      </c>
      <c r="K202" s="7" t="s">
        <v>4</v>
      </c>
      <c r="L202" s="7">
        <v>149</v>
      </c>
      <c r="M202" s="55"/>
      <c r="N202" s="37">
        <f t="shared" si="31"/>
        <v>1071.4285714285713</v>
      </c>
    </row>
    <row r="203" spans="1:14" s="9" customFormat="1" ht="20.25">
      <c r="A203" s="18">
        <f t="shared" si="27"/>
        <v>172</v>
      </c>
      <c r="B203" s="90" t="s">
        <v>205</v>
      </c>
      <c r="C203" s="7" t="s">
        <v>101</v>
      </c>
      <c r="D203" s="94" t="s">
        <v>74</v>
      </c>
      <c r="E203" s="135">
        <v>100</v>
      </c>
      <c r="F203" s="93">
        <v>520</v>
      </c>
      <c r="G203" s="93">
        <f t="shared" si="30"/>
        <v>52000</v>
      </c>
      <c r="H203" s="70">
        <f t="shared" si="32"/>
        <v>46428.57142857143</v>
      </c>
      <c r="I203" s="105" t="s">
        <v>58</v>
      </c>
      <c r="J203" s="7">
        <v>15</v>
      </c>
      <c r="K203" s="7" t="s">
        <v>4</v>
      </c>
      <c r="L203" s="7">
        <v>149</v>
      </c>
      <c r="M203" s="7"/>
      <c r="N203" s="37">
        <f t="shared" si="31"/>
        <v>464.2857142857143</v>
      </c>
    </row>
    <row r="204" spans="1:14" s="9" customFormat="1" ht="12.75">
      <c r="A204" s="18">
        <f t="shared" si="27"/>
        <v>173</v>
      </c>
      <c r="B204" s="90" t="s">
        <v>72</v>
      </c>
      <c r="C204" s="7" t="s">
        <v>101</v>
      </c>
      <c r="D204" s="94" t="s">
        <v>74</v>
      </c>
      <c r="E204" s="135">
        <v>100</v>
      </c>
      <c r="F204" s="93">
        <v>400</v>
      </c>
      <c r="G204" s="93">
        <f t="shared" si="30"/>
        <v>40000</v>
      </c>
      <c r="H204" s="70">
        <f t="shared" si="32"/>
        <v>35714.28571428571</v>
      </c>
      <c r="I204" s="105" t="s">
        <v>58</v>
      </c>
      <c r="J204" s="7">
        <v>15</v>
      </c>
      <c r="K204" s="7" t="s">
        <v>4</v>
      </c>
      <c r="L204" s="7">
        <v>149</v>
      </c>
      <c r="M204" s="7"/>
      <c r="N204" s="37">
        <f t="shared" si="31"/>
        <v>357.1428571428571</v>
      </c>
    </row>
    <row r="205" spans="1:14" s="9" customFormat="1" ht="12.75">
      <c r="A205" s="18">
        <f t="shared" si="27"/>
        <v>174</v>
      </c>
      <c r="B205" s="90" t="s">
        <v>73</v>
      </c>
      <c r="C205" s="7" t="s">
        <v>101</v>
      </c>
      <c r="D205" s="94" t="s">
        <v>74</v>
      </c>
      <c r="E205" s="135">
        <v>100</v>
      </c>
      <c r="F205" s="93">
        <v>1200</v>
      </c>
      <c r="G205" s="93">
        <f t="shared" si="30"/>
        <v>120000</v>
      </c>
      <c r="H205" s="70">
        <f t="shared" si="32"/>
        <v>107142.85714285713</v>
      </c>
      <c r="I205" s="105" t="s">
        <v>58</v>
      </c>
      <c r="J205" s="7">
        <v>15</v>
      </c>
      <c r="K205" s="7" t="s">
        <v>4</v>
      </c>
      <c r="L205" s="7">
        <v>149</v>
      </c>
      <c r="M205" s="7"/>
      <c r="N205" s="37">
        <f t="shared" si="31"/>
        <v>1071.4285714285713</v>
      </c>
    </row>
    <row r="206" spans="1:14" s="9" customFormat="1" ht="12.75">
      <c r="A206" s="18">
        <f t="shared" si="27"/>
        <v>175</v>
      </c>
      <c r="B206" s="90" t="s">
        <v>91</v>
      </c>
      <c r="C206" s="7" t="s">
        <v>101</v>
      </c>
      <c r="D206" s="94" t="s">
        <v>13</v>
      </c>
      <c r="E206" s="98">
        <v>1</v>
      </c>
      <c r="F206" s="99">
        <v>6481000</v>
      </c>
      <c r="G206" s="19">
        <f>E206*F206</f>
        <v>6481000</v>
      </c>
      <c r="H206" s="70">
        <f t="shared" si="32"/>
        <v>5786607.142857143</v>
      </c>
      <c r="I206" s="7" t="s">
        <v>56</v>
      </c>
      <c r="J206" s="7">
        <v>365</v>
      </c>
      <c r="K206" s="7" t="s">
        <v>4</v>
      </c>
      <c r="L206" s="7">
        <v>151</v>
      </c>
      <c r="M206" s="7"/>
      <c r="N206" s="37">
        <f t="shared" si="31"/>
        <v>5786607.142857143</v>
      </c>
    </row>
    <row r="207" spans="1:13" ht="12.75">
      <c r="A207" s="7"/>
      <c r="B207" s="45" t="s">
        <v>8</v>
      </c>
      <c r="C207" s="7"/>
      <c r="D207" s="8"/>
      <c r="E207" s="7"/>
      <c r="F207" s="12"/>
      <c r="G207" s="56">
        <f>SUBTOTAL(9,G32:G206)</f>
        <v>32923000</v>
      </c>
      <c r="H207" s="56">
        <f>SUBTOTAL(9,H32:H206)</f>
        <v>29602921.428571425</v>
      </c>
      <c r="I207" s="14"/>
      <c r="J207" s="7"/>
      <c r="K207" s="7"/>
      <c r="L207" s="8"/>
      <c r="M207" s="8"/>
    </row>
    <row r="208" spans="1:13" ht="8.25" customHeight="1">
      <c r="A208" s="7"/>
      <c r="B208" s="57"/>
      <c r="C208" s="7"/>
      <c r="D208" s="8"/>
      <c r="E208" s="7"/>
      <c r="F208" s="8"/>
      <c r="G208" s="58"/>
      <c r="H208" s="59"/>
      <c r="I208" s="7"/>
      <c r="J208" s="7"/>
      <c r="K208" s="7"/>
      <c r="L208" s="8"/>
      <c r="M208" s="8"/>
    </row>
    <row r="209" spans="1:13" ht="12.75">
      <c r="A209" s="7"/>
      <c r="B209" s="45" t="s">
        <v>10</v>
      </c>
      <c r="C209" s="7"/>
      <c r="D209" s="8"/>
      <c r="E209" s="7"/>
      <c r="F209" s="8"/>
      <c r="G209" s="56">
        <f>G207+G28</f>
        <v>136763000</v>
      </c>
      <c r="H209" s="46">
        <f>H28+H207</f>
        <v>122317207.14285713</v>
      </c>
      <c r="I209" s="14"/>
      <c r="J209" s="7"/>
      <c r="K209" s="7"/>
      <c r="L209" s="8"/>
      <c r="M209" s="8"/>
    </row>
    <row r="210" spans="1:11" ht="12.75">
      <c r="A210" s="47"/>
      <c r="B210" s="60"/>
      <c r="C210" s="40"/>
      <c r="D210" s="48"/>
      <c r="E210" s="40"/>
      <c r="F210" s="48"/>
      <c r="G210" s="61"/>
      <c r="H210" s="62"/>
      <c r="I210" s="63"/>
      <c r="J210" s="40"/>
      <c r="K210" s="40"/>
    </row>
    <row r="211" spans="1:14" s="13" customFormat="1" ht="26.25">
      <c r="A211" s="64"/>
      <c r="B211" s="71" t="s">
        <v>157</v>
      </c>
      <c r="C211" s="78"/>
      <c r="D211" s="79"/>
      <c r="E211" s="78"/>
      <c r="F211" s="79"/>
      <c r="G211" s="72"/>
      <c r="H211" s="73"/>
      <c r="I211" s="65"/>
      <c r="J211" s="40"/>
      <c r="K211" s="40"/>
      <c r="L211" s="34"/>
      <c r="M211" s="34"/>
      <c r="N211" s="37"/>
    </row>
    <row r="212" spans="2:8" ht="12.75">
      <c r="B212" s="80" t="s">
        <v>158</v>
      </c>
      <c r="C212" s="81"/>
      <c r="D212" s="82"/>
      <c r="E212" s="81"/>
      <c r="F212" s="82"/>
      <c r="G212" s="168" t="s">
        <v>159</v>
      </c>
      <c r="H212" s="168"/>
    </row>
    <row r="213" spans="2:8" ht="12.75">
      <c r="B213" s="74"/>
      <c r="C213" s="75"/>
      <c r="D213" s="76"/>
      <c r="E213" s="75"/>
      <c r="F213" s="76"/>
      <c r="G213" s="76"/>
      <c r="H213" s="77"/>
    </row>
    <row r="215" spans="2:8" ht="12.75">
      <c r="B215" s="39" t="s">
        <v>252</v>
      </c>
      <c r="H215" s="66"/>
    </row>
  </sheetData>
  <sheetProtection/>
  <autoFilter ref="A9:L206"/>
  <mergeCells count="7">
    <mergeCell ref="G212:H212"/>
    <mergeCell ref="B7:K7"/>
    <mergeCell ref="J8:K8"/>
    <mergeCell ref="F5:K5"/>
    <mergeCell ref="A1:C1"/>
    <mergeCell ref="A2:B2"/>
    <mergeCell ref="F3:K3"/>
  </mergeCells>
  <printOptions/>
  <pageMargins left="0.3937007874015748" right="0.11811023622047245" top="0.1968503937007874" bottom="0.1968503937007874" header="0.31496062992125984" footer="0"/>
  <pageSetup horizontalDpi="600" verticalDpi="600" orientation="portrait" paperSize="9" scale="87" r:id="rId1"/>
  <colBreaks count="1" manualBreakCount="1">
    <brk id="11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I18" sqref="I18"/>
    </sheetView>
  </sheetViews>
  <sheetFormatPr defaultColWidth="9.00390625" defaultRowHeight="12.75"/>
  <cols>
    <col min="2" max="2" width="40.00390625" style="0" customWidth="1"/>
    <col min="7" max="7" width="12.75390625" style="0" customWidth="1"/>
  </cols>
  <sheetData>
    <row r="1" spans="1:7" ht="12.75">
      <c r="A1" s="164"/>
      <c r="B1" s="164"/>
      <c r="C1" s="164"/>
      <c r="D1" s="164"/>
      <c r="E1" s="164"/>
      <c r="F1" s="164"/>
      <c r="G1" s="164"/>
    </row>
    <row r="2" spans="1:7" ht="14.25">
      <c r="A2" s="164"/>
      <c r="B2" s="165" t="s">
        <v>253</v>
      </c>
      <c r="C2" s="164"/>
      <c r="D2" s="164"/>
      <c r="E2" s="164"/>
      <c r="F2" s="164"/>
      <c r="G2" s="164"/>
    </row>
    <row r="3" spans="1:7" ht="12.75">
      <c r="A3" s="164"/>
      <c r="B3" s="164"/>
      <c r="C3" s="164"/>
      <c r="D3" s="164"/>
      <c r="E3" s="164"/>
      <c r="F3" s="164"/>
      <c r="G3" s="164"/>
    </row>
    <row r="4" spans="1:7" ht="40.5">
      <c r="A4" s="18" t="s">
        <v>50</v>
      </c>
      <c r="B4" s="18" t="s">
        <v>49</v>
      </c>
      <c r="C4" s="18" t="s">
        <v>0</v>
      </c>
      <c r="D4" s="18" t="s">
        <v>1</v>
      </c>
      <c r="E4" s="18" t="s">
        <v>48</v>
      </c>
      <c r="F4" s="18" t="s">
        <v>46</v>
      </c>
      <c r="G4" s="18" t="s">
        <v>47</v>
      </c>
    </row>
    <row r="5" spans="1:7" ht="45">
      <c r="A5" s="141">
        <v>1</v>
      </c>
      <c r="B5" s="142" t="s">
        <v>127</v>
      </c>
      <c r="C5" s="143" t="s">
        <v>7</v>
      </c>
      <c r="D5" s="144" t="s">
        <v>13</v>
      </c>
      <c r="E5" s="141">
        <v>1</v>
      </c>
      <c r="F5" s="145">
        <v>1070000</v>
      </c>
      <c r="G5" s="145">
        <v>1070000</v>
      </c>
    </row>
    <row r="6" spans="1:7" ht="22.5">
      <c r="A6" s="141">
        <f>A5+1</f>
        <v>2</v>
      </c>
      <c r="B6" s="142" t="s">
        <v>6</v>
      </c>
      <c r="C6" s="141" t="s">
        <v>7</v>
      </c>
      <c r="D6" s="141" t="s">
        <v>13</v>
      </c>
      <c r="E6" s="141">
        <v>1</v>
      </c>
      <c r="F6" s="145">
        <v>400000</v>
      </c>
      <c r="G6" s="145">
        <v>400000</v>
      </c>
    </row>
    <row r="7" spans="1:7" ht="12.75">
      <c r="A7" s="141">
        <f aca="true" t="shared" si="0" ref="A7:A19">A6+1</f>
        <v>3</v>
      </c>
      <c r="B7" s="146" t="s">
        <v>75</v>
      </c>
      <c r="C7" s="141" t="s">
        <v>101</v>
      </c>
      <c r="D7" s="147" t="s">
        <v>13</v>
      </c>
      <c r="E7" s="148">
        <v>1</v>
      </c>
      <c r="F7" s="149">
        <v>190000</v>
      </c>
      <c r="G7" s="145">
        <v>190000</v>
      </c>
    </row>
    <row r="8" spans="1:7" ht="22.5">
      <c r="A8" s="141">
        <f t="shared" si="0"/>
        <v>4</v>
      </c>
      <c r="B8" s="150" t="s">
        <v>226</v>
      </c>
      <c r="C8" s="141" t="s">
        <v>101</v>
      </c>
      <c r="D8" s="147" t="s">
        <v>13</v>
      </c>
      <c r="E8" s="148">
        <v>1</v>
      </c>
      <c r="F8" s="149">
        <v>75000</v>
      </c>
      <c r="G8" s="151">
        <v>75000</v>
      </c>
    </row>
    <row r="9" spans="1:7" ht="12.75">
      <c r="A9" s="141">
        <f t="shared" si="0"/>
        <v>5</v>
      </c>
      <c r="B9" s="150" t="s">
        <v>76</v>
      </c>
      <c r="C9" s="141" t="s">
        <v>101</v>
      </c>
      <c r="D9" s="147" t="s">
        <v>13</v>
      </c>
      <c r="E9" s="148">
        <v>1</v>
      </c>
      <c r="F9" s="149">
        <v>201600</v>
      </c>
      <c r="G9" s="151">
        <v>201600</v>
      </c>
    </row>
    <row r="10" spans="1:7" ht="22.5">
      <c r="A10" s="141">
        <f t="shared" si="0"/>
        <v>6</v>
      </c>
      <c r="B10" s="152" t="s">
        <v>227</v>
      </c>
      <c r="C10" s="141" t="s">
        <v>101</v>
      </c>
      <c r="D10" s="147" t="s">
        <v>13</v>
      </c>
      <c r="E10" s="148">
        <v>1</v>
      </c>
      <c r="F10" s="149">
        <v>118000</v>
      </c>
      <c r="G10" s="145">
        <v>118000</v>
      </c>
    </row>
    <row r="11" spans="1:7" ht="22.5">
      <c r="A11" s="141">
        <f t="shared" si="0"/>
        <v>7</v>
      </c>
      <c r="B11" s="152" t="s">
        <v>113</v>
      </c>
      <c r="C11" s="141" t="s">
        <v>101</v>
      </c>
      <c r="D11" s="147" t="s">
        <v>13</v>
      </c>
      <c r="E11" s="148">
        <v>1</v>
      </c>
      <c r="F11" s="149">
        <v>240000</v>
      </c>
      <c r="G11" s="145">
        <v>240000</v>
      </c>
    </row>
    <row r="12" spans="1:7" ht="22.5">
      <c r="A12" s="141">
        <f t="shared" si="0"/>
        <v>8</v>
      </c>
      <c r="B12" s="152" t="s">
        <v>228</v>
      </c>
      <c r="C12" s="141" t="s">
        <v>101</v>
      </c>
      <c r="D12" s="147" t="s">
        <v>13</v>
      </c>
      <c r="E12" s="148">
        <v>1</v>
      </c>
      <c r="F12" s="149">
        <v>240000</v>
      </c>
      <c r="G12" s="145">
        <v>240000</v>
      </c>
    </row>
    <row r="13" spans="1:7" ht="22.5">
      <c r="A13" s="141">
        <f t="shared" si="0"/>
        <v>9</v>
      </c>
      <c r="B13" s="150" t="s">
        <v>229</v>
      </c>
      <c r="C13" s="141" t="s">
        <v>101</v>
      </c>
      <c r="D13" s="147" t="s">
        <v>13</v>
      </c>
      <c r="E13" s="148">
        <v>1</v>
      </c>
      <c r="F13" s="149">
        <v>200000</v>
      </c>
      <c r="G13" s="145">
        <v>200000</v>
      </c>
    </row>
    <row r="14" spans="1:7" ht="22.5">
      <c r="A14" s="141">
        <f t="shared" si="0"/>
        <v>10</v>
      </c>
      <c r="B14" s="150" t="s">
        <v>123</v>
      </c>
      <c r="C14" s="141" t="s">
        <v>101</v>
      </c>
      <c r="D14" s="147" t="s">
        <v>13</v>
      </c>
      <c r="E14" s="148">
        <v>1</v>
      </c>
      <c r="F14" s="149">
        <v>240000</v>
      </c>
      <c r="G14" s="145">
        <v>240000</v>
      </c>
    </row>
    <row r="15" spans="1:7" ht="22.5">
      <c r="A15" s="141">
        <f t="shared" si="0"/>
        <v>11</v>
      </c>
      <c r="B15" s="150" t="s">
        <v>230</v>
      </c>
      <c r="C15" s="141" t="s">
        <v>101</v>
      </c>
      <c r="D15" s="147" t="s">
        <v>13</v>
      </c>
      <c r="E15" s="148">
        <v>1</v>
      </c>
      <c r="F15" s="149">
        <v>200000</v>
      </c>
      <c r="G15" s="145">
        <v>200000</v>
      </c>
    </row>
    <row r="16" spans="1:7" ht="22.5">
      <c r="A16" s="141">
        <f t="shared" si="0"/>
        <v>12</v>
      </c>
      <c r="B16" s="150" t="s">
        <v>115</v>
      </c>
      <c r="C16" s="141" t="s">
        <v>101</v>
      </c>
      <c r="D16" s="147" t="s">
        <v>13</v>
      </c>
      <c r="E16" s="148">
        <v>1</v>
      </c>
      <c r="F16" s="149">
        <v>240000</v>
      </c>
      <c r="G16" s="145">
        <v>240000</v>
      </c>
    </row>
    <row r="17" spans="1:7" ht="33.75">
      <c r="A17" s="141">
        <f t="shared" si="0"/>
        <v>13</v>
      </c>
      <c r="B17" s="150" t="s">
        <v>231</v>
      </c>
      <c r="C17" s="141" t="s">
        <v>101</v>
      </c>
      <c r="D17" s="144" t="s">
        <v>13</v>
      </c>
      <c r="E17" s="153">
        <v>1</v>
      </c>
      <c r="F17" s="154">
        <v>200000</v>
      </c>
      <c r="G17" s="145">
        <v>200000</v>
      </c>
    </row>
    <row r="18" spans="1:7" ht="12.75">
      <c r="A18" s="141">
        <f t="shared" si="0"/>
        <v>14</v>
      </c>
      <c r="B18" s="152" t="s">
        <v>232</v>
      </c>
      <c r="C18" s="141" t="s">
        <v>101</v>
      </c>
      <c r="D18" s="147" t="s">
        <v>13</v>
      </c>
      <c r="E18" s="148">
        <v>1</v>
      </c>
      <c r="F18" s="149">
        <v>224000</v>
      </c>
      <c r="G18" s="145">
        <v>224000</v>
      </c>
    </row>
    <row r="19" spans="1:7" ht="12.75">
      <c r="A19" s="141">
        <f t="shared" si="0"/>
        <v>15</v>
      </c>
      <c r="B19" s="155" t="s">
        <v>233</v>
      </c>
      <c r="C19" s="141" t="s">
        <v>101</v>
      </c>
      <c r="D19" s="147" t="s">
        <v>13</v>
      </c>
      <c r="E19" s="148">
        <v>1</v>
      </c>
      <c r="F19" s="149">
        <v>113600</v>
      </c>
      <c r="G19" s="145">
        <v>113600</v>
      </c>
    </row>
    <row r="20" spans="1:7" ht="12.75">
      <c r="A20" s="141"/>
      <c r="B20" s="156"/>
      <c r="C20" s="141"/>
      <c r="D20" s="148"/>
      <c r="E20" s="148"/>
      <c r="F20" s="149"/>
      <c r="G20" s="157">
        <f>SUM(G5:G19)</f>
        <v>3952200</v>
      </c>
    </row>
    <row r="21" spans="1:7" ht="12.75">
      <c r="A21" s="164"/>
      <c r="B21" s="164"/>
      <c r="C21" s="164"/>
      <c r="D21" s="164"/>
      <c r="E21" s="164"/>
      <c r="F21" s="164"/>
      <c r="G21" s="164"/>
    </row>
    <row r="22" spans="1:7" ht="12.75">
      <c r="A22" s="158">
        <v>16</v>
      </c>
      <c r="B22" s="159" t="s">
        <v>93</v>
      </c>
      <c r="C22" s="141" t="s">
        <v>101</v>
      </c>
      <c r="D22" s="147" t="s">
        <v>13</v>
      </c>
      <c r="E22" s="160">
        <v>1</v>
      </c>
      <c r="F22" s="161">
        <v>515000</v>
      </c>
      <c r="G22" s="145">
        <v>515000</v>
      </c>
    </row>
    <row r="23" spans="1:7" ht="12.75">
      <c r="A23" s="158">
        <v>17</v>
      </c>
      <c r="B23" s="162" t="s">
        <v>94</v>
      </c>
      <c r="C23" s="141" t="s">
        <v>101</v>
      </c>
      <c r="D23" s="147" t="s">
        <v>13</v>
      </c>
      <c r="E23" s="160">
        <v>1</v>
      </c>
      <c r="F23" s="161">
        <v>170000</v>
      </c>
      <c r="G23" s="145">
        <v>170000</v>
      </c>
    </row>
    <row r="24" spans="1:7" ht="22.5">
      <c r="A24" s="158">
        <v>18</v>
      </c>
      <c r="B24" s="162" t="s">
        <v>92</v>
      </c>
      <c r="C24" s="141" t="s">
        <v>101</v>
      </c>
      <c r="D24" s="147" t="s">
        <v>13</v>
      </c>
      <c r="E24" s="160">
        <v>1</v>
      </c>
      <c r="F24" s="161">
        <v>5913000</v>
      </c>
      <c r="G24" s="145">
        <v>5913000</v>
      </c>
    </row>
    <row r="25" spans="1:7" ht="12.75">
      <c r="A25" s="158">
        <v>19</v>
      </c>
      <c r="B25" s="159" t="s">
        <v>91</v>
      </c>
      <c r="C25" s="141" t="s">
        <v>101</v>
      </c>
      <c r="D25" s="148" t="s">
        <v>13</v>
      </c>
      <c r="E25" s="160">
        <v>1</v>
      </c>
      <c r="F25" s="161">
        <v>6481000</v>
      </c>
      <c r="G25" s="145">
        <v>6481000</v>
      </c>
    </row>
    <row r="26" spans="1:7" ht="14.25">
      <c r="A26" s="166"/>
      <c r="B26" s="166"/>
      <c r="C26" s="166"/>
      <c r="D26" s="166"/>
      <c r="E26" s="166"/>
      <c r="F26" s="166"/>
      <c r="G26" s="167">
        <f>SUM(G22:G25)</f>
        <v>13079000</v>
      </c>
    </row>
    <row r="27" spans="1:7" ht="12.75">
      <c r="A27" s="164"/>
      <c r="B27" s="164"/>
      <c r="C27" s="164"/>
      <c r="D27" s="164"/>
      <c r="E27" s="164"/>
      <c r="F27" s="164"/>
      <c r="G27" s="164"/>
    </row>
    <row r="28" spans="1:7" ht="12.75">
      <c r="A28" s="164"/>
      <c r="B28" s="163" t="s">
        <v>254</v>
      </c>
      <c r="C28" s="164"/>
      <c r="D28" s="164"/>
      <c r="E28" s="164"/>
      <c r="F28" s="164"/>
      <c r="G28" s="164"/>
    </row>
    <row r="29" spans="1:7" ht="12.75">
      <c r="A29" s="164"/>
      <c r="B29" s="164"/>
      <c r="C29" s="164"/>
      <c r="D29" s="164"/>
      <c r="E29" s="164"/>
      <c r="F29" s="164"/>
      <c r="G29" s="164"/>
    </row>
    <row r="30" spans="1:7" ht="22.5">
      <c r="A30" s="141">
        <f>A29+1</f>
        <v>1</v>
      </c>
      <c r="B30" s="142" t="s">
        <v>164</v>
      </c>
      <c r="C30" s="144" t="s">
        <v>7</v>
      </c>
      <c r="D30" s="143" t="s">
        <v>74</v>
      </c>
      <c r="E30" s="153">
        <v>1</v>
      </c>
      <c r="F30" s="154">
        <v>65440000</v>
      </c>
      <c r="G30" s="145">
        <f>E30*F30</f>
        <v>65440000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Adim</cp:lastModifiedBy>
  <cp:lastPrinted>2018-12-04T11:21:17Z</cp:lastPrinted>
  <dcterms:created xsi:type="dcterms:W3CDTF">2011-11-24T14:34:42Z</dcterms:created>
  <dcterms:modified xsi:type="dcterms:W3CDTF">2019-01-17T07:51:57Z</dcterms:modified>
  <cp:category/>
  <cp:version/>
  <cp:contentType/>
  <cp:contentStatus/>
</cp:coreProperties>
</file>